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auge.sharepoint.com/sites/inGaugeInternalShared/Shared Documents/Clients/Imperial - Empire Energy/Compliance/4-3/Reports/Groundwater/Groundwater Quarterly Submissions/Carp 2 Quarterly Submissions/251005/"/>
    </mc:Choice>
  </mc:AlternateContent>
  <xr:revisionPtr revIDLastSave="1485" documentId="8_{642AB107-1BAD-40E7-991D-3E8FF21C1F3E}" xr6:coauthVersionLast="47" xr6:coauthVersionMax="47" xr10:uidLastSave="{170BB984-6E98-4E8C-B4D5-588411DA13DA}"/>
  <bookViews>
    <workbookView xWindow="57480" yWindow="1470" windowWidth="29040" windowHeight="15720" xr2:uid="{A66F3FFF-07CD-4370-A933-49370F7833A9}"/>
  </bookViews>
  <sheets>
    <sheet name="RN042461" sheetId="4" r:id="rId1"/>
    <sheet name="RN042462" sheetId="3" r:id="rId2"/>
    <sheet name="RN042463" sheetId="2" r:id="rId3"/>
    <sheet name="RN042464" sheetId="1" r:id="rId4"/>
  </sheets>
  <externalReferences>
    <externalReference r:id="rId5"/>
  </externalReferences>
  <definedNames>
    <definedName name="_xlnm._FilterDatabase" localSheetId="0" hidden="1">'RN042461'!$A$3:$Z$115</definedName>
    <definedName name="_xlnm._FilterDatabase" localSheetId="1" hidden="1">'RN042462'!$A$3:$D$3</definedName>
    <definedName name="_xlnm._FilterDatabase" localSheetId="2" hidden="1">'RN042463'!$A$3:$D$3</definedName>
    <definedName name="_xlnm._FilterDatabase" localSheetId="3" hidden="1">'RN042464'!$A$3:$D$3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" l="1"/>
  <c r="AG9" i="1"/>
  <c r="AG10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7" i="1"/>
  <c r="AG108" i="1"/>
  <c r="AG109" i="1"/>
  <c r="AG110" i="1"/>
  <c r="AG111" i="1"/>
  <c r="AG112" i="1"/>
  <c r="AG113" i="1"/>
  <c r="AG114" i="1"/>
  <c r="AG115" i="1"/>
  <c r="AG7" i="1"/>
  <c r="AG8" i="2"/>
  <c r="AG9" i="2"/>
  <c r="AG10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7" i="2"/>
  <c r="AG108" i="2"/>
  <c r="AG109" i="2"/>
  <c r="AG110" i="2"/>
  <c r="AG111" i="2"/>
  <c r="AG112" i="2"/>
  <c r="AG113" i="2"/>
  <c r="AG114" i="2"/>
  <c r="AG115" i="2"/>
  <c r="AG7" i="2"/>
  <c r="AG8" i="3"/>
  <c r="AG9" i="3"/>
  <c r="AG10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7" i="3"/>
  <c r="AG108" i="3"/>
  <c r="AG109" i="3"/>
  <c r="AG110" i="3"/>
  <c r="AG111" i="3"/>
  <c r="AG112" i="3"/>
  <c r="AG113" i="3"/>
  <c r="AG114" i="3"/>
  <c r="AG115" i="3"/>
  <c r="AG7" i="3"/>
  <c r="AF17" i="4"/>
  <c r="AF8" i="4"/>
  <c r="AF9" i="4"/>
  <c r="AF10" i="4"/>
  <c r="AF12" i="4"/>
  <c r="AF13" i="4"/>
  <c r="AF14" i="4"/>
  <c r="AF15" i="4"/>
  <c r="AF16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7" i="4"/>
  <c r="AF108" i="4"/>
  <c r="AF109" i="4"/>
  <c r="AF110" i="4"/>
  <c r="AF111" i="4"/>
  <c r="AF112" i="4"/>
  <c r="AF113" i="4"/>
  <c r="AF114" i="4"/>
  <c r="AF115" i="4"/>
  <c r="AF7" i="4"/>
  <c r="AD5" i="1"/>
  <c r="AD5" i="2"/>
  <c r="AC5" i="4"/>
  <c r="AD5" i="3"/>
</calcChain>
</file>

<file path=xl/sharedStrings.xml><?xml version="1.0" encoding="utf-8"?>
<sst xmlns="http://schemas.openxmlformats.org/spreadsheetml/2006/main" count="8061" uniqueCount="178">
  <si>
    <t>RN042461</t>
  </si>
  <si>
    <t>CARPENTARIA 2</t>
  </si>
  <si>
    <t>Category</t>
  </si>
  <si>
    <t>CHEMICAL NAME</t>
  </si>
  <si>
    <t>RESULT UNIT</t>
  </si>
  <si>
    <t>LIMIT OF DETECTION</t>
  </si>
  <si>
    <t>14/11/2021</t>
  </si>
  <si>
    <t>21/11/2021</t>
  </si>
  <si>
    <t>24/11/2021</t>
  </si>
  <si>
    <t>28/11/2021</t>
  </si>
  <si>
    <t>26/01/2022</t>
  </si>
  <si>
    <t>23/02/2022</t>
  </si>
  <si>
    <t>23/03/2022</t>
  </si>
  <si>
    <t>General, anions, cations and metal</t>
  </si>
  <si>
    <t>pH - Lab</t>
  </si>
  <si>
    <t>pH Unit</t>
  </si>
  <si>
    <t>Electrical Conductivity @ 25°C</t>
  </si>
  <si>
    <t>µS/cm</t>
  </si>
  <si>
    <t>Total Dissolved Solids @180°C</t>
  </si>
  <si>
    <t>mg/L</t>
  </si>
  <si>
    <t>Suspended Solids (SS)</t>
  </si>
  <si>
    <t>----</t>
  </si>
  <si>
    <t>&lt;1</t>
  </si>
  <si>
    <t>Gross beta</t>
  </si>
  <si>
    <t>Bq/L</t>
  </si>
  <si>
    <t>---</t>
  </si>
  <si>
    <t>Hydroxide Alkalinity as CaCO3</t>
  </si>
  <si>
    <t>Carbonate Alkalinity as CaCO3</t>
  </si>
  <si>
    <t>Bicarbonate Alkalinity as CaCO3</t>
  </si>
  <si>
    <t>Total Alkalinity as CaCO3</t>
  </si>
  <si>
    <t>Sulfate as SO4 2-</t>
  </si>
  <si>
    <t>Chloride</t>
  </si>
  <si>
    <t>Calcium D</t>
  </si>
  <si>
    <t>Magnesium D</t>
  </si>
  <si>
    <t>Sodium D</t>
  </si>
  <si>
    <t>Potassium D</t>
  </si>
  <si>
    <t>Calcium T</t>
  </si>
  <si>
    <t>Magnesium T</t>
  </si>
  <si>
    <t>Sodium T</t>
  </si>
  <si>
    <t>Potassium T</t>
  </si>
  <si>
    <t>Arsenic D</t>
  </si>
  <si>
    <t>&lt;0.001</t>
  </si>
  <si>
    <t>Barium D</t>
  </si>
  <si>
    <t>Cadmium D</t>
  </si>
  <si>
    <t>&lt;0.0001</t>
  </si>
  <si>
    <t>Chromium D</t>
  </si>
  <si>
    <t>Copper D</t>
  </si>
  <si>
    <t>Lead D</t>
  </si>
  <si>
    <t>Lithium D</t>
  </si>
  <si>
    <t>Manganese D</t>
  </si>
  <si>
    <t>Selenium D</t>
  </si>
  <si>
    <t>&lt;0.01</t>
  </si>
  <si>
    <t>Silver D</t>
  </si>
  <si>
    <t>Strontium D</t>
  </si>
  <si>
    <t>Zinc D</t>
  </si>
  <si>
    <t>&lt;0.005</t>
  </si>
  <si>
    <t>Boron D</t>
  </si>
  <si>
    <t>Iron D</t>
  </si>
  <si>
    <t>&lt;0.05</t>
  </si>
  <si>
    <t>Arsenic T</t>
  </si>
  <si>
    <t>Barium T</t>
  </si>
  <si>
    <t>Cadmium T</t>
  </si>
  <si>
    <t>Chromium T</t>
  </si>
  <si>
    <t>Copper T</t>
  </si>
  <si>
    <t>Lead T</t>
  </si>
  <si>
    <t>Lithium T</t>
  </si>
  <si>
    <t>Manganese T</t>
  </si>
  <si>
    <t>Selenium T</t>
  </si>
  <si>
    <t>Silver T</t>
  </si>
  <si>
    <t>Strontium T</t>
  </si>
  <si>
    <t>Zinc T</t>
  </si>
  <si>
    <t>Boron T</t>
  </si>
  <si>
    <t>Iron T</t>
  </si>
  <si>
    <t>Mercury D</t>
  </si>
  <si>
    <t>Mercury T</t>
  </si>
  <si>
    <t>Reactive Silica</t>
  </si>
  <si>
    <t>Fluoride</t>
  </si>
  <si>
    <t>Nitrite as N</t>
  </si>
  <si>
    <t>Nitrate as N</t>
  </si>
  <si>
    <t>Nitrite + Nitrate as N</t>
  </si>
  <si>
    <t>Total Anions</t>
  </si>
  <si>
    <t>meq/L</t>
  </si>
  <si>
    <t>Total Cations</t>
  </si>
  <si>
    <t>Ionic Balance</t>
  </si>
  <si>
    <t>%</t>
  </si>
  <si>
    <t>Diss. pet. gases</t>
  </si>
  <si>
    <t>Methane</t>
  </si>
  <si>
    <t>µg/L</t>
  </si>
  <si>
    <t>&lt;10</t>
  </si>
  <si>
    <t>Ethane</t>
  </si>
  <si>
    <t>Propane</t>
  </si>
  <si>
    <t>PAH Suite</t>
  </si>
  <si>
    <t>Naphthalene PAH</t>
  </si>
  <si>
    <t>&lt;1.0</t>
  </si>
  <si>
    <t>&lt;0.1</t>
  </si>
  <si>
    <t>&lt;5</t>
  </si>
  <si>
    <t>Acenaphthylene</t>
  </si>
  <si>
    <t>Acenaphthene</t>
  </si>
  <si>
    <t>Fluorene</t>
  </si>
  <si>
    <t>Phenanthrene</t>
  </si>
  <si>
    <t>Fluoranthene</t>
  </si>
  <si>
    <t>Pyrene</t>
  </si>
  <si>
    <t>Benz(a)anthracene</t>
  </si>
  <si>
    <t>Chrysene</t>
  </si>
  <si>
    <t>Benzo(b+j)fluoranthene</t>
  </si>
  <si>
    <t>Benzo(k)fluoranthene</t>
  </si>
  <si>
    <t>Benzo(a)pyrene</t>
  </si>
  <si>
    <t>&lt;0.5</t>
  </si>
  <si>
    <t>Indeno(1.2.3.cd)pyrene</t>
  </si>
  <si>
    <t>Dibenz(a.h)anthracene</t>
  </si>
  <si>
    <t>Benzo(g.h.i)perylene</t>
  </si>
  <si>
    <t>Sum of polycyclic aromatic hydrocarbons</t>
  </si>
  <si>
    <t>Benzo(a)pyrene TEQ (zero)</t>
  </si>
  <si>
    <t>Total Recoverable Hydrocarbons</t>
  </si>
  <si>
    <t>C6 - C9 Fraction</t>
  </si>
  <si>
    <t>&lt;20</t>
  </si>
  <si>
    <t>C10 - C14 Fraction</t>
  </si>
  <si>
    <t>&lt;50</t>
  </si>
  <si>
    <t>C15 - C28 Fraction</t>
  </si>
  <si>
    <t>&lt;100</t>
  </si>
  <si>
    <t>C29 - C36 Fraction</t>
  </si>
  <si>
    <t>C10 - C36 Fraction (sum)</t>
  </si>
  <si>
    <t>C6 - C10 Fraction</t>
  </si>
  <si>
    <t>C6 - C10 Fraction  minus BTEX (F1)</t>
  </si>
  <si>
    <t>&gt;C10 - C16 Fraction</t>
  </si>
  <si>
    <t>&gt;C16 - C34 Fraction</t>
  </si>
  <si>
    <t>&gt;C34 - C40 Fraction</t>
  </si>
  <si>
    <t>&gt;C10 - C40 Fraction (sum)</t>
  </si>
  <si>
    <t>&gt;C10 - C16 Fraction minus Naphthalene (F2)</t>
  </si>
  <si>
    <t>BTEXN, Alpha/Beta, Surrogates</t>
  </si>
  <si>
    <t>Benzene</t>
  </si>
  <si>
    <t>Toluene</t>
  </si>
  <si>
    <t>&lt;2</t>
  </si>
  <si>
    <t>Ethylbenzene</t>
  </si>
  <si>
    <t>meta- &amp; para-Xylene</t>
  </si>
  <si>
    <t>ortho-Xylene</t>
  </si>
  <si>
    <t>Total Xylenes</t>
  </si>
  <si>
    <t>Sum of BTEX</t>
  </si>
  <si>
    <t>Gross alpha</t>
  </si>
  <si>
    <t>Gross beta activity - 40K</t>
  </si>
  <si>
    <t>&lt;0.10</t>
  </si>
  <si>
    <t>Phenol-d6</t>
  </si>
  <si>
    <t>2-Chlorophenol-D4</t>
  </si>
  <si>
    <t>2.4.6-Tribromophenol</t>
  </si>
  <si>
    <t>2-Fluorobiphenyl</t>
  </si>
  <si>
    <t>Anthracene-d10</t>
  </si>
  <si>
    <t>4-Terphenyl-d14</t>
  </si>
  <si>
    <t>1.2-Dichloroethane-D4</t>
  </si>
  <si>
    <t>Toluene-D8</t>
  </si>
  <si>
    <t>4-Bromofluorobenzene</t>
  </si>
  <si>
    <t>RN042462</t>
  </si>
  <si>
    <t>88.2</t>
  </si>
  <si>
    <t>90.4</t>
  </si>
  <si>
    <t>RN042463</t>
  </si>
  <si>
    <t>0.45</t>
  </si>
  <si>
    <t>0.22</t>
  </si>
  <si>
    <t>23.7</t>
  </si>
  <si>
    <t>46.5</t>
  </si>
  <si>
    <t>71.2</t>
  </si>
  <si>
    <t>50.1</t>
  </si>
  <si>
    <t>79.4</t>
  </si>
  <si>
    <t>91.8</t>
  </si>
  <si>
    <t>114</t>
  </si>
  <si>
    <t>109</t>
  </si>
  <si>
    <t>87.8</t>
  </si>
  <si>
    <t>104</t>
  </si>
  <si>
    <t>81.5</t>
  </si>
  <si>
    <t>RN042464</t>
  </si>
  <si>
    <t>Field Readings</t>
  </si>
  <si>
    <t>PSI pressure</t>
  </si>
  <si>
    <t>psi</t>
  </si>
  <si>
    <t>Standing Water Level</t>
  </si>
  <si>
    <t>m</t>
  </si>
  <si>
    <t>Dissolved Oxygen</t>
  </si>
  <si>
    <t>ppm</t>
  </si>
  <si>
    <t>-</t>
  </si>
  <si>
    <t>Anthracene PAH</t>
  </si>
  <si>
    <t>Naphthalene BTEX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</si>
</sst>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1"/>
      <name val="Calibri"/>
      <family val="2"/>
    </font>
    <font>
      <sz val="8"/>
      <name val="Tahoma"/>
      <family val="2"/>
    </font>
    <font>
      <b/>
      <sz val="10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Tahoma"/>
      <family val="2"/>
      <charset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0" fillId="0" borderId="6" xfId="0" applyBorder="1"/>
    <xf numFmtId="0" fontId="3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22" fontId="8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2" fontId="0" fillId="0" borderId="1" xfId="0" quotePrefix="1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/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udreySantiaguel\Downloads\ES2531079_0_XTAB.xml" TargetMode="External"/><Relationship Id="rId1" Type="http://schemas.openxmlformats.org/officeDocument/2006/relationships/externalLinkPath" Target="file:///C:\Users\AudreySantiaguel\Downloads\ES2531079_0_XTAB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 GROUNDWATER - 1"/>
      <sheetName val="QC WATER - 1"/>
    </sheetNames>
    <sheetDataSet>
      <sheetData sheetId="0">
        <row r="1">
          <cell r="A1" t="str">
            <v>Matrix:</v>
          </cell>
          <cell r="B1" t="str">
            <v>GROUNDWATER</v>
          </cell>
          <cell r="D1" t="str">
            <v>Sample Type:</v>
          </cell>
          <cell r="F1" t="str">
            <v>REG</v>
          </cell>
          <cell r="G1" t="str">
            <v>REG</v>
          </cell>
          <cell r="H1" t="str">
            <v>REG</v>
          </cell>
          <cell r="I1" t="str">
            <v>REG</v>
          </cell>
        </row>
        <row r="2">
          <cell r="A2" t="str">
            <v>Workgroup:</v>
          </cell>
          <cell r="B2" t="str">
            <v>ES2531079</v>
          </cell>
          <cell r="D2" t="str">
            <v>ALS Sample Number:</v>
          </cell>
          <cell r="F2" t="str">
            <v>ES2531079001</v>
          </cell>
          <cell r="G2" t="str">
            <v>ES2531079002</v>
          </cell>
          <cell r="H2" t="str">
            <v>ES2531079003</v>
          </cell>
          <cell r="I2" t="str">
            <v>ES2531079004</v>
          </cell>
        </row>
        <row r="3">
          <cell r="A3" t="str">
            <v>Project name/number:</v>
          </cell>
          <cell r="B3" t="str">
            <v>Groundwater</v>
          </cell>
          <cell r="D3" t="str">
            <v>Sample Date:</v>
          </cell>
          <cell r="F3" t="str">
            <v>05/10/2025</v>
          </cell>
          <cell r="G3" t="str">
            <v>05/10/2025</v>
          </cell>
          <cell r="H3" t="str">
            <v>05/10/2025</v>
          </cell>
          <cell r="I3" t="str">
            <v>05/10/2025</v>
          </cell>
        </row>
        <row r="4">
          <cell r="D4" t="str">
            <v>Client sample ID (1st):</v>
          </cell>
          <cell r="F4" t="str">
            <v>Carpentaria 2 &amp; 3 - RN042461</v>
          </cell>
          <cell r="G4" t="str">
            <v>Carpentaria 2 &amp; 3 - RN042462</v>
          </cell>
          <cell r="H4" t="str">
            <v>Carpentaria 2 &amp; 3 - RN042463</v>
          </cell>
          <cell r="I4" t="str">
            <v>Carpentaria 2 &amp; 3 - RN042464</v>
          </cell>
        </row>
        <row r="5">
          <cell r="D5" t="str">
            <v>Client sample ID (2nd):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</row>
        <row r="6">
          <cell r="D6" t="str">
            <v>Depth Type: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</row>
        <row r="7">
          <cell r="D7" t="str">
            <v xml:space="preserve">Depth (m):      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</row>
        <row r="8">
          <cell r="D8" t="str">
            <v xml:space="preserve">Site:      </v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D9" t="str">
            <v xml:space="preserve">Purchase Order:      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</row>
        <row r="11">
          <cell r="A11" t="str">
            <v>Analyte grouping/Analyte</v>
          </cell>
          <cell r="B11" t="str">
            <v>CAS Number</v>
          </cell>
          <cell r="C11" t="str">
            <v>Unit</v>
          </cell>
          <cell r="D11" t="str">
            <v>Limit of reporting</v>
          </cell>
        </row>
        <row r="13">
          <cell r="A13" t="str">
            <v>EA005P: pH by PC Titrator</v>
          </cell>
        </row>
        <row r="14">
          <cell r="A14" t="str">
            <v>pH - Lab</v>
          </cell>
          <cell r="B14" t="str">
            <v/>
          </cell>
          <cell r="C14" t="str">
            <v>pH Unit</v>
          </cell>
          <cell r="D14" t="str">
            <v>0.01</v>
          </cell>
          <cell r="E14" t="str">
            <v/>
          </cell>
          <cell r="F14" t="str">
            <v>7.33</v>
          </cell>
          <cell r="G14" t="str">
            <v>7.61</v>
          </cell>
          <cell r="H14" t="str">
            <v>7.61</v>
          </cell>
          <cell r="I14" t="str">
            <v>7.45</v>
          </cell>
        </row>
        <row r="16">
          <cell r="A16" t="str">
            <v>EA010P: Conductivity by PC Titrator</v>
          </cell>
        </row>
        <row r="17">
          <cell r="A17" t="str">
            <v>Electrical Conductivity @ 25°C</v>
          </cell>
          <cell r="B17" t="str">
            <v/>
          </cell>
          <cell r="C17" t="str">
            <v>µS/cm</v>
          </cell>
          <cell r="D17" t="str">
            <v>1</v>
          </cell>
          <cell r="E17" t="str">
            <v/>
          </cell>
          <cell r="F17" t="str">
            <v>1090</v>
          </cell>
          <cell r="G17" t="str">
            <v>1080</v>
          </cell>
          <cell r="H17" t="str">
            <v>1030</v>
          </cell>
          <cell r="I17" t="str">
            <v>1100</v>
          </cell>
        </row>
        <row r="19">
          <cell r="A19" t="str">
            <v>EA015: Total Dissolved Solids dried at 180 ± 5 °C</v>
          </cell>
        </row>
        <row r="20">
          <cell r="A20" t="str">
            <v>Total Dissolved Solids @180°C</v>
          </cell>
          <cell r="B20" t="str">
            <v/>
          </cell>
          <cell r="C20" t="str">
            <v>mg/L</v>
          </cell>
          <cell r="D20" t="str">
            <v>10</v>
          </cell>
          <cell r="E20" t="str">
            <v/>
          </cell>
          <cell r="F20" t="str">
            <v>624</v>
          </cell>
          <cell r="G20" t="str">
            <v>615</v>
          </cell>
          <cell r="H20" t="str">
            <v>582</v>
          </cell>
          <cell r="I20" t="str">
            <v>639</v>
          </cell>
        </row>
        <row r="22">
          <cell r="A22" t="str">
            <v>EA025: Total Suspended Solids dried at 104 ± 2°C</v>
          </cell>
        </row>
        <row r="23">
          <cell r="A23" t="str">
            <v>Suspended Solids (SS)</v>
          </cell>
          <cell r="B23" t="str">
            <v/>
          </cell>
          <cell r="C23" t="str">
            <v>mg/L</v>
          </cell>
          <cell r="D23" t="str">
            <v>1</v>
          </cell>
          <cell r="E23" t="str">
            <v/>
          </cell>
          <cell r="F23" t="str">
            <v>6</v>
          </cell>
          <cell r="G23" t="str">
            <v>6</v>
          </cell>
          <cell r="H23" t="str">
            <v>8</v>
          </cell>
          <cell r="I23" t="str">
            <v>1</v>
          </cell>
        </row>
        <row r="25">
          <cell r="A25" t="str">
            <v>ED037P: Alkalinity by PC Titrator</v>
          </cell>
        </row>
        <row r="26">
          <cell r="A26" t="str">
            <v>Hydroxide Alkalinity as CaCO3</v>
          </cell>
          <cell r="B26" t="str">
            <v>DMO-210-001</v>
          </cell>
          <cell r="C26" t="str">
            <v>mg/L</v>
          </cell>
          <cell r="D26" t="str">
            <v>1</v>
          </cell>
          <cell r="E26" t="str">
            <v/>
          </cell>
          <cell r="F26" t="str">
            <v>&lt;1</v>
          </cell>
          <cell r="G26" t="str">
            <v>&lt;1</v>
          </cell>
          <cell r="H26" t="str">
            <v>&lt;1</v>
          </cell>
          <cell r="I26" t="str">
            <v>&lt;1</v>
          </cell>
        </row>
        <row r="27">
          <cell r="A27" t="str">
            <v>Carbonate Alkalinity as CaCO3</v>
          </cell>
          <cell r="B27" t="str">
            <v>3812-32-6</v>
          </cell>
          <cell r="C27" t="str">
            <v>mg/L</v>
          </cell>
          <cell r="D27" t="str">
            <v>1</v>
          </cell>
          <cell r="E27" t="str">
            <v/>
          </cell>
          <cell r="F27" t="str">
            <v>&lt;1</v>
          </cell>
          <cell r="G27" t="str">
            <v>&lt;1</v>
          </cell>
          <cell r="H27" t="str">
            <v>&lt;1</v>
          </cell>
          <cell r="I27" t="str">
            <v>&lt;1</v>
          </cell>
        </row>
        <row r="28">
          <cell r="A28" t="str">
            <v>Bicarbonate Alkalinity as CaCO3</v>
          </cell>
          <cell r="B28" t="str">
            <v>71-52-3</v>
          </cell>
          <cell r="C28" t="str">
            <v>mg/L</v>
          </cell>
          <cell r="D28" t="str">
            <v>1</v>
          </cell>
          <cell r="E28" t="str">
            <v/>
          </cell>
          <cell r="F28" t="str">
            <v>485</v>
          </cell>
          <cell r="G28" t="str">
            <v>448</v>
          </cell>
          <cell r="H28" t="str">
            <v>468</v>
          </cell>
          <cell r="I28" t="str">
            <v>485</v>
          </cell>
        </row>
        <row r="29">
          <cell r="A29" t="str">
            <v>Total Alkalinity as CaCO3</v>
          </cell>
          <cell r="B29" t="str">
            <v/>
          </cell>
          <cell r="C29" t="str">
            <v>mg/L</v>
          </cell>
          <cell r="D29" t="str">
            <v>1</v>
          </cell>
          <cell r="E29" t="str">
            <v/>
          </cell>
          <cell r="F29" t="str">
            <v>485</v>
          </cell>
          <cell r="G29" t="str">
            <v>448</v>
          </cell>
          <cell r="H29" t="str">
            <v>468</v>
          </cell>
          <cell r="I29" t="str">
            <v>485</v>
          </cell>
        </row>
        <row r="31">
          <cell r="A31" t="str">
            <v>ED041G: Sulfate (Turbidimetric) as SO4 2- by DA</v>
          </cell>
        </row>
        <row r="32">
          <cell r="A32" t="str">
            <v>Sulfate as SO4 2-</v>
          </cell>
          <cell r="B32" t="str">
            <v>14808-79-8</v>
          </cell>
          <cell r="C32" t="str">
            <v>mg/L</v>
          </cell>
          <cell r="D32" t="str">
            <v>1</v>
          </cell>
          <cell r="E32" t="str">
            <v/>
          </cell>
          <cell r="F32" t="str">
            <v>88</v>
          </cell>
          <cell r="G32" t="str">
            <v>55</v>
          </cell>
          <cell r="H32" t="str">
            <v>64</v>
          </cell>
          <cell r="I32" t="str">
            <v>82</v>
          </cell>
        </row>
        <row r="34">
          <cell r="A34" t="str">
            <v>ED045G: Chloride by Discrete Analyser</v>
          </cell>
        </row>
        <row r="35">
          <cell r="A35" t="str">
            <v>Chloride</v>
          </cell>
          <cell r="B35" t="str">
            <v>16887-00-6</v>
          </cell>
          <cell r="C35" t="str">
            <v>mg/L</v>
          </cell>
          <cell r="D35" t="str">
            <v>1</v>
          </cell>
          <cell r="E35" t="str">
            <v/>
          </cell>
          <cell r="F35" t="str">
            <v>60</v>
          </cell>
          <cell r="G35" t="str">
            <v>91</v>
          </cell>
          <cell r="H35" t="str">
            <v>50</v>
          </cell>
          <cell r="I35" t="str">
            <v>51</v>
          </cell>
        </row>
        <row r="37">
          <cell r="A37" t="str">
            <v>ED093F: Dissolved Major Cations</v>
          </cell>
        </row>
        <row r="38">
          <cell r="A38" t="str">
            <v>Calcium D</v>
          </cell>
          <cell r="B38" t="str">
            <v>7440-70-2</v>
          </cell>
          <cell r="C38" t="str">
            <v>mg/L</v>
          </cell>
          <cell r="D38" t="str">
            <v>1</v>
          </cell>
          <cell r="E38" t="str">
            <v/>
          </cell>
          <cell r="F38" t="str">
            <v>136</v>
          </cell>
          <cell r="G38" t="str">
            <v>98</v>
          </cell>
          <cell r="H38" t="str">
            <v>108</v>
          </cell>
          <cell r="I38" t="str">
            <v>136</v>
          </cell>
        </row>
        <row r="39">
          <cell r="A39" t="str">
            <v>Magnesium D</v>
          </cell>
          <cell r="B39" t="str">
            <v>7439-95-4</v>
          </cell>
          <cell r="C39" t="str">
            <v>mg/L</v>
          </cell>
          <cell r="D39" t="str">
            <v>1</v>
          </cell>
          <cell r="E39" t="str">
            <v/>
          </cell>
          <cell r="F39" t="str">
            <v>55</v>
          </cell>
          <cell r="G39" t="str">
            <v>59</v>
          </cell>
          <cell r="H39" t="str">
            <v>59</v>
          </cell>
          <cell r="I39" t="str">
            <v>54</v>
          </cell>
        </row>
        <row r="40">
          <cell r="A40" t="str">
            <v>Sodium D</v>
          </cell>
          <cell r="B40" t="str">
            <v>7440-23-5</v>
          </cell>
          <cell r="C40" t="str">
            <v>mg/L</v>
          </cell>
          <cell r="D40" t="str">
            <v>1</v>
          </cell>
          <cell r="E40" t="str">
            <v/>
          </cell>
          <cell r="F40" t="str">
            <v>46</v>
          </cell>
          <cell r="G40" t="str">
            <v>65</v>
          </cell>
          <cell r="H40" t="str">
            <v>43</v>
          </cell>
          <cell r="I40" t="str">
            <v>42</v>
          </cell>
        </row>
        <row r="41">
          <cell r="A41" t="str">
            <v>Potassium D</v>
          </cell>
          <cell r="B41" t="str">
            <v>7440-09-7</v>
          </cell>
          <cell r="C41" t="str">
            <v>mg/L</v>
          </cell>
          <cell r="D41" t="str">
            <v>1</v>
          </cell>
          <cell r="E41" t="str">
            <v/>
          </cell>
          <cell r="F41" t="str">
            <v>10</v>
          </cell>
          <cell r="G41" t="str">
            <v>15</v>
          </cell>
          <cell r="H41" t="str">
            <v>8</v>
          </cell>
          <cell r="I41" t="str">
            <v>8</v>
          </cell>
        </row>
        <row r="43">
          <cell r="A43" t="str">
            <v>ED093T: Total Major Cations</v>
          </cell>
        </row>
        <row r="44">
          <cell r="A44" t="str">
            <v>Calcium T</v>
          </cell>
          <cell r="B44" t="str">
            <v>7440-70-2</v>
          </cell>
          <cell r="C44" t="str">
            <v>mg/L</v>
          </cell>
          <cell r="D44" t="str">
            <v>1</v>
          </cell>
          <cell r="E44" t="str">
            <v/>
          </cell>
          <cell r="F44" t="str">
            <v>124</v>
          </cell>
          <cell r="G44" t="str">
            <v>88</v>
          </cell>
          <cell r="H44" t="str">
            <v>97</v>
          </cell>
          <cell r="I44" t="str">
            <v>126</v>
          </cell>
        </row>
        <row r="45">
          <cell r="A45" t="str">
            <v>Magnesium T</v>
          </cell>
          <cell r="B45" t="str">
            <v>7439-95-4</v>
          </cell>
          <cell r="C45" t="str">
            <v>mg/L</v>
          </cell>
          <cell r="D45" t="str">
            <v>1</v>
          </cell>
          <cell r="E45" t="str">
            <v/>
          </cell>
          <cell r="F45" t="str">
            <v>49</v>
          </cell>
          <cell r="G45" t="str">
            <v>54</v>
          </cell>
          <cell r="H45" t="str">
            <v>53</v>
          </cell>
          <cell r="I45" t="str">
            <v>50</v>
          </cell>
        </row>
        <row r="46">
          <cell r="A46" t="str">
            <v>Sodium T</v>
          </cell>
          <cell r="B46" t="str">
            <v>7440-23-5</v>
          </cell>
          <cell r="C46" t="str">
            <v>mg/L</v>
          </cell>
          <cell r="D46" t="str">
            <v>1</v>
          </cell>
          <cell r="E46" t="str">
            <v/>
          </cell>
          <cell r="F46" t="str">
            <v>41</v>
          </cell>
          <cell r="G46" t="str">
            <v>58</v>
          </cell>
          <cell r="H46" t="str">
            <v>38</v>
          </cell>
          <cell r="I46" t="str">
            <v>39</v>
          </cell>
        </row>
        <row r="47">
          <cell r="A47" t="str">
            <v>Potassium T</v>
          </cell>
          <cell r="B47" t="str">
            <v>7440-09-7</v>
          </cell>
          <cell r="C47" t="str">
            <v>mg/L</v>
          </cell>
          <cell r="D47" t="str">
            <v>1</v>
          </cell>
          <cell r="E47" t="str">
            <v/>
          </cell>
          <cell r="F47" t="str">
            <v>9</v>
          </cell>
          <cell r="G47" t="str">
            <v>13</v>
          </cell>
          <cell r="H47" t="str">
            <v>7</v>
          </cell>
          <cell r="I47" t="str">
            <v>7</v>
          </cell>
        </row>
        <row r="49">
          <cell r="A49" t="str">
            <v>EG005(ED093)U: Unfiltered Metals by ICP-AES</v>
          </cell>
        </row>
        <row r="50">
          <cell r="A50" t="str">
            <v>Reactive Silica</v>
          </cell>
          <cell r="B50" t="str">
            <v>7631-86-9</v>
          </cell>
          <cell r="C50" t="str">
            <v>mg/L</v>
          </cell>
          <cell r="D50" t="str">
            <v>0.100</v>
          </cell>
          <cell r="E50" t="str">
            <v/>
          </cell>
          <cell r="F50" t="str">
            <v>31.5</v>
          </cell>
          <cell r="G50" t="str">
            <v>22.1</v>
          </cell>
          <cell r="H50" t="str">
            <v>27.7</v>
          </cell>
          <cell r="I50" t="str">
            <v>30.9</v>
          </cell>
        </row>
        <row r="52">
          <cell r="A52" t="str">
            <v>EG020F: Dissolved Metals by ICP-MS</v>
          </cell>
        </row>
        <row r="53">
          <cell r="A53" t="str">
            <v>Arsenic D</v>
          </cell>
          <cell r="B53" t="str">
            <v>7440-38-2</v>
          </cell>
          <cell r="C53" t="str">
            <v>mg/L</v>
          </cell>
          <cell r="D53" t="str">
            <v>0.001</v>
          </cell>
          <cell r="E53" t="str">
            <v/>
          </cell>
          <cell r="F53" t="str">
            <v>&lt;0.001</v>
          </cell>
          <cell r="G53" t="str">
            <v>0.001</v>
          </cell>
          <cell r="H53" t="str">
            <v>0.001</v>
          </cell>
          <cell r="I53" t="str">
            <v>&lt;0.001</v>
          </cell>
        </row>
        <row r="54">
          <cell r="A54" t="str">
            <v>Barium D</v>
          </cell>
          <cell r="B54" t="str">
            <v>7440-39-3</v>
          </cell>
          <cell r="C54" t="str">
            <v>mg/L</v>
          </cell>
          <cell r="D54" t="str">
            <v>0.001</v>
          </cell>
          <cell r="E54" t="str">
            <v/>
          </cell>
          <cell r="F54" t="str">
            <v>0.128</v>
          </cell>
          <cell r="G54" t="str">
            <v>0.191</v>
          </cell>
          <cell r="H54" t="str">
            <v>0.126</v>
          </cell>
          <cell r="I54" t="str">
            <v>0.090</v>
          </cell>
        </row>
        <row r="55">
          <cell r="A55" t="str">
            <v>Cadmium D</v>
          </cell>
          <cell r="B55" t="str">
            <v>7440-43-9</v>
          </cell>
          <cell r="C55" t="str">
            <v>mg/L</v>
          </cell>
          <cell r="D55" t="str">
            <v>0.0001</v>
          </cell>
          <cell r="E55" t="str">
            <v/>
          </cell>
          <cell r="F55" t="str">
            <v>&lt;0.0001</v>
          </cell>
          <cell r="G55" t="str">
            <v>&lt;0.0001</v>
          </cell>
          <cell r="H55" t="str">
            <v>&lt;0.0001</v>
          </cell>
          <cell r="I55" t="str">
            <v>&lt;0.0001</v>
          </cell>
        </row>
        <row r="56">
          <cell r="A56" t="str">
            <v>Chromium D</v>
          </cell>
          <cell r="B56" t="str">
            <v>7440-47-3</v>
          </cell>
          <cell r="C56" t="str">
            <v>mg/L</v>
          </cell>
          <cell r="D56" t="str">
            <v>0.001</v>
          </cell>
          <cell r="E56" t="str">
            <v/>
          </cell>
          <cell r="F56" t="str">
            <v>&lt;0.001</v>
          </cell>
          <cell r="G56" t="str">
            <v>&lt;0.001</v>
          </cell>
          <cell r="H56" t="str">
            <v>&lt;0.001</v>
          </cell>
          <cell r="I56" t="str">
            <v>&lt;0.001</v>
          </cell>
        </row>
        <row r="57">
          <cell r="A57" t="str">
            <v>Copper D</v>
          </cell>
          <cell r="B57" t="str">
            <v>7440-50-8</v>
          </cell>
          <cell r="C57" t="str">
            <v>mg/L</v>
          </cell>
          <cell r="D57" t="str">
            <v>0.001</v>
          </cell>
          <cell r="E57" t="str">
            <v/>
          </cell>
          <cell r="F57" t="str">
            <v>&lt;0.001</v>
          </cell>
          <cell r="G57" t="str">
            <v>&lt;0.001</v>
          </cell>
          <cell r="H57" t="str">
            <v>&lt;0.001</v>
          </cell>
          <cell r="I57" t="str">
            <v>&lt;0.001</v>
          </cell>
        </row>
        <row r="58">
          <cell r="A58" t="str">
            <v>Lead D</v>
          </cell>
          <cell r="B58" t="str">
            <v>7439-92-1</v>
          </cell>
          <cell r="C58" t="str">
            <v>mg/L</v>
          </cell>
          <cell r="D58" t="str">
            <v>0.001</v>
          </cell>
          <cell r="E58" t="str">
            <v/>
          </cell>
          <cell r="F58" t="str">
            <v>&lt;0.001</v>
          </cell>
          <cell r="G58" t="str">
            <v>&lt;0.001</v>
          </cell>
          <cell r="H58" t="str">
            <v>&lt;0.001</v>
          </cell>
          <cell r="I58" t="str">
            <v>&lt;0.001</v>
          </cell>
        </row>
        <row r="59">
          <cell r="A59" t="str">
            <v>Lithium D</v>
          </cell>
          <cell r="B59" t="str">
            <v>7439-93-2</v>
          </cell>
          <cell r="C59" t="str">
            <v>mg/L</v>
          </cell>
          <cell r="D59" t="str">
            <v>0.001</v>
          </cell>
          <cell r="E59" t="str">
            <v/>
          </cell>
          <cell r="F59" t="str">
            <v>0.036</v>
          </cell>
          <cell r="G59" t="str">
            <v>0.066</v>
          </cell>
          <cell r="H59" t="str">
            <v>0.046</v>
          </cell>
          <cell r="I59" t="str">
            <v>0.037</v>
          </cell>
        </row>
        <row r="60">
          <cell r="A60" t="str">
            <v>Manganese D</v>
          </cell>
          <cell r="B60" t="str">
            <v>7439-96-5</v>
          </cell>
          <cell r="C60" t="str">
            <v>mg/L</v>
          </cell>
          <cell r="D60" t="str">
            <v>0.001</v>
          </cell>
          <cell r="E60" t="str">
            <v/>
          </cell>
          <cell r="F60" t="str">
            <v>0.138</v>
          </cell>
          <cell r="G60" t="str">
            <v>0.096</v>
          </cell>
          <cell r="H60" t="str">
            <v>0.036</v>
          </cell>
          <cell r="I60" t="str">
            <v>&lt;0.001</v>
          </cell>
        </row>
        <row r="61">
          <cell r="A61" t="str">
            <v>Selenium D</v>
          </cell>
          <cell r="B61" t="str">
            <v>7782-49-2</v>
          </cell>
          <cell r="C61" t="str">
            <v>mg/L</v>
          </cell>
          <cell r="D61" t="str">
            <v>0.01</v>
          </cell>
          <cell r="E61" t="str">
            <v/>
          </cell>
          <cell r="F61" t="str">
            <v>&lt;0.01</v>
          </cell>
          <cell r="G61" t="str">
            <v>&lt;0.01</v>
          </cell>
          <cell r="H61" t="str">
            <v>&lt;0.01</v>
          </cell>
          <cell r="I61" t="str">
            <v>&lt;0.01</v>
          </cell>
        </row>
        <row r="62">
          <cell r="A62" t="str">
            <v>Silver D</v>
          </cell>
          <cell r="B62" t="str">
            <v>7440-22-4</v>
          </cell>
          <cell r="C62" t="str">
            <v>mg/L</v>
          </cell>
          <cell r="D62" t="str">
            <v>0.001</v>
          </cell>
          <cell r="E62" t="str">
            <v/>
          </cell>
          <cell r="F62" t="str">
            <v>&lt;0.001</v>
          </cell>
          <cell r="G62" t="str">
            <v>&lt;0.001</v>
          </cell>
          <cell r="H62" t="str">
            <v>&lt;0.001</v>
          </cell>
          <cell r="I62" t="str">
            <v>&lt;0.001</v>
          </cell>
        </row>
        <row r="63">
          <cell r="A63" t="str">
            <v>Strontium D</v>
          </cell>
          <cell r="B63" t="str">
            <v>7440-24-6</v>
          </cell>
          <cell r="C63" t="str">
            <v>mg/L</v>
          </cell>
          <cell r="D63" t="str">
            <v>0.001</v>
          </cell>
          <cell r="E63" t="str">
            <v/>
          </cell>
          <cell r="F63" t="str">
            <v>0.580</v>
          </cell>
          <cell r="G63" t="str">
            <v>0.587</v>
          </cell>
          <cell r="H63" t="str">
            <v>0.551</v>
          </cell>
          <cell r="I63" t="str">
            <v>0.561</v>
          </cell>
        </row>
        <row r="64">
          <cell r="A64" t="str">
            <v>Zinc D</v>
          </cell>
          <cell r="B64" t="str">
            <v>7440-66-6</v>
          </cell>
          <cell r="C64" t="str">
            <v>mg/L</v>
          </cell>
          <cell r="D64" t="str">
            <v>0.005</v>
          </cell>
          <cell r="E64" t="str">
            <v/>
          </cell>
          <cell r="F64" t="str">
            <v>&lt;0.005</v>
          </cell>
          <cell r="G64" t="str">
            <v>&lt;0.005</v>
          </cell>
          <cell r="H64" t="str">
            <v>&lt;0.005</v>
          </cell>
          <cell r="I64" t="str">
            <v>&lt;0.005</v>
          </cell>
        </row>
        <row r="65">
          <cell r="A65" t="str">
            <v>Boron D</v>
          </cell>
          <cell r="B65" t="str">
            <v>7440-42-8</v>
          </cell>
          <cell r="C65" t="str">
            <v>mg/L</v>
          </cell>
          <cell r="D65" t="str">
            <v>0.05</v>
          </cell>
          <cell r="E65" t="str">
            <v/>
          </cell>
          <cell r="F65" t="str">
            <v>0.11</v>
          </cell>
          <cell r="G65" t="str">
            <v>0.10</v>
          </cell>
          <cell r="H65" t="str">
            <v>0.10</v>
          </cell>
          <cell r="I65" t="str">
            <v>0.11</v>
          </cell>
        </row>
        <row r="66">
          <cell r="A66" t="str">
            <v>Iron D</v>
          </cell>
          <cell r="B66" t="str">
            <v>7439-89-6</v>
          </cell>
          <cell r="C66" t="str">
            <v>mg/L</v>
          </cell>
          <cell r="D66" t="str">
            <v>0.05</v>
          </cell>
          <cell r="E66" t="str">
            <v/>
          </cell>
          <cell r="F66" t="str">
            <v>1.81</v>
          </cell>
          <cell r="G66" t="str">
            <v>3.52</v>
          </cell>
          <cell r="H66" t="str">
            <v>4.82</v>
          </cell>
          <cell r="I66" t="str">
            <v>&lt;0.05</v>
          </cell>
        </row>
        <row r="68">
          <cell r="A68" t="str">
            <v>EG020T: Total Metals by ICP-MS</v>
          </cell>
        </row>
        <row r="69">
          <cell r="A69" t="str">
            <v>Arsenic T</v>
          </cell>
          <cell r="B69" t="str">
            <v>7440-38-2</v>
          </cell>
          <cell r="C69" t="str">
            <v>mg/L</v>
          </cell>
          <cell r="D69" t="str">
            <v>0.001</v>
          </cell>
          <cell r="E69" t="str">
            <v/>
          </cell>
          <cell r="F69" t="str">
            <v>&lt;0.001</v>
          </cell>
          <cell r="G69" t="str">
            <v>&lt;0.001</v>
          </cell>
          <cell r="H69" t="str">
            <v>&lt;0.001</v>
          </cell>
          <cell r="I69" t="str">
            <v>&lt;0.001</v>
          </cell>
        </row>
        <row r="70">
          <cell r="A70" t="str">
            <v>Barium T</v>
          </cell>
          <cell r="B70" t="str">
            <v>7440-39-3</v>
          </cell>
          <cell r="C70" t="str">
            <v>mg/L</v>
          </cell>
          <cell r="D70" t="str">
            <v>0.001</v>
          </cell>
          <cell r="E70" t="str">
            <v/>
          </cell>
          <cell r="F70" t="str">
            <v>0.123</v>
          </cell>
          <cell r="G70" t="str">
            <v>0.177</v>
          </cell>
          <cell r="H70" t="str">
            <v>0.116</v>
          </cell>
          <cell r="I70" t="str">
            <v>0.088</v>
          </cell>
        </row>
        <row r="71">
          <cell r="A71" t="str">
            <v>Cadmium T</v>
          </cell>
          <cell r="B71" t="str">
            <v>7440-43-9</v>
          </cell>
          <cell r="C71" t="str">
            <v>mg/L</v>
          </cell>
          <cell r="D71" t="str">
            <v>0.0001</v>
          </cell>
          <cell r="E71" t="str">
            <v/>
          </cell>
          <cell r="F71" t="str">
            <v>&lt;0.0001</v>
          </cell>
          <cell r="G71" t="str">
            <v>&lt;0.0001</v>
          </cell>
          <cell r="H71" t="str">
            <v>&lt;0.0001</v>
          </cell>
          <cell r="I71" t="str">
            <v>&lt;0.0001</v>
          </cell>
        </row>
        <row r="72">
          <cell r="A72" t="str">
            <v>Chromium T</v>
          </cell>
          <cell r="B72" t="str">
            <v>7440-47-3</v>
          </cell>
          <cell r="C72" t="str">
            <v>mg/L</v>
          </cell>
          <cell r="D72" t="str">
            <v>0.001</v>
          </cell>
          <cell r="E72" t="str">
            <v/>
          </cell>
          <cell r="F72" t="str">
            <v>&lt;0.001</v>
          </cell>
          <cell r="G72" t="str">
            <v>&lt;0.001</v>
          </cell>
          <cell r="H72" t="str">
            <v>&lt;0.001</v>
          </cell>
          <cell r="I72" t="str">
            <v>&lt;0.001</v>
          </cell>
        </row>
        <row r="73">
          <cell r="A73" t="str">
            <v>Copper T</v>
          </cell>
          <cell r="B73" t="str">
            <v>7440-50-8</v>
          </cell>
          <cell r="C73" t="str">
            <v>mg/L</v>
          </cell>
          <cell r="D73" t="str">
            <v>0.001</v>
          </cell>
          <cell r="E73" t="str">
            <v/>
          </cell>
          <cell r="F73" t="str">
            <v>&lt;0.001</v>
          </cell>
          <cell r="G73" t="str">
            <v>&lt;0.001</v>
          </cell>
          <cell r="H73" t="str">
            <v>&lt;0.001</v>
          </cell>
          <cell r="I73" t="str">
            <v>&lt;0.001</v>
          </cell>
        </row>
        <row r="74">
          <cell r="A74" t="str">
            <v>Lead T</v>
          </cell>
          <cell r="B74" t="str">
            <v>7439-92-1</v>
          </cell>
          <cell r="C74" t="str">
            <v>mg/L</v>
          </cell>
          <cell r="D74" t="str">
            <v>0.001</v>
          </cell>
          <cell r="E74" t="str">
            <v/>
          </cell>
          <cell r="F74" t="str">
            <v>&lt;0.001</v>
          </cell>
          <cell r="G74" t="str">
            <v>&lt;0.001</v>
          </cell>
          <cell r="H74" t="str">
            <v>&lt;0.001</v>
          </cell>
          <cell r="I74" t="str">
            <v>&lt;0.001</v>
          </cell>
        </row>
        <row r="75">
          <cell r="A75" t="str">
            <v>Lithium T</v>
          </cell>
          <cell r="B75" t="str">
            <v>7439-93-2</v>
          </cell>
          <cell r="C75" t="str">
            <v>mg/L</v>
          </cell>
          <cell r="D75" t="str">
            <v>0.001</v>
          </cell>
          <cell r="E75" t="str">
            <v/>
          </cell>
          <cell r="F75" t="str">
            <v>0.034</v>
          </cell>
          <cell r="G75" t="str">
            <v>0.083</v>
          </cell>
          <cell r="H75" t="str">
            <v>0.058</v>
          </cell>
          <cell r="I75" t="str">
            <v>0.038</v>
          </cell>
        </row>
        <row r="76">
          <cell r="A76" t="str">
            <v>Manganese T</v>
          </cell>
          <cell r="B76" t="str">
            <v>7439-96-5</v>
          </cell>
          <cell r="C76" t="str">
            <v>mg/L</v>
          </cell>
          <cell r="D76" t="str">
            <v>0.001</v>
          </cell>
          <cell r="E76" t="str">
            <v/>
          </cell>
          <cell r="F76" t="str">
            <v>0.136</v>
          </cell>
          <cell r="G76" t="str">
            <v>0.094</v>
          </cell>
          <cell r="H76" t="str">
            <v>0.036</v>
          </cell>
          <cell r="I76" t="str">
            <v>0.002</v>
          </cell>
        </row>
        <row r="77">
          <cell r="A77" t="str">
            <v>Selenium T</v>
          </cell>
          <cell r="B77" t="str">
            <v>7782-49-2</v>
          </cell>
          <cell r="C77" t="str">
            <v>mg/L</v>
          </cell>
          <cell r="D77" t="str">
            <v>0.01</v>
          </cell>
          <cell r="E77" t="str">
            <v/>
          </cell>
          <cell r="F77" t="str">
            <v>&lt;0.01</v>
          </cell>
          <cell r="G77" t="str">
            <v>&lt;0.01</v>
          </cell>
          <cell r="H77" t="str">
            <v>&lt;0.01</v>
          </cell>
          <cell r="I77" t="str">
            <v>&lt;0.01</v>
          </cell>
        </row>
        <row r="78">
          <cell r="A78" t="str">
            <v>Silver T</v>
          </cell>
          <cell r="B78" t="str">
            <v>7440-22-4</v>
          </cell>
          <cell r="C78" t="str">
            <v>mg/L</v>
          </cell>
          <cell r="D78" t="str">
            <v>0.001</v>
          </cell>
          <cell r="E78" t="str">
            <v/>
          </cell>
          <cell r="F78" t="str">
            <v>&lt;0.001</v>
          </cell>
          <cell r="G78" t="str">
            <v>&lt;0.001</v>
          </cell>
          <cell r="H78" t="str">
            <v>&lt;0.001</v>
          </cell>
          <cell r="I78" t="str">
            <v>&lt;0.001</v>
          </cell>
        </row>
        <row r="79">
          <cell r="A79" t="str">
            <v>Strontium T</v>
          </cell>
          <cell r="B79" t="str">
            <v>7440-24-6</v>
          </cell>
          <cell r="C79" t="str">
            <v>mg/L</v>
          </cell>
          <cell r="D79" t="str">
            <v>0.001</v>
          </cell>
          <cell r="E79" t="str">
            <v/>
          </cell>
          <cell r="F79" t="str">
            <v>0.505</v>
          </cell>
          <cell r="G79" t="str">
            <v>0.506</v>
          </cell>
          <cell r="H79" t="str">
            <v>0.472</v>
          </cell>
          <cell r="I79" t="str">
            <v>0.498</v>
          </cell>
        </row>
        <row r="80">
          <cell r="A80" t="str">
            <v>Zinc T</v>
          </cell>
          <cell r="B80" t="str">
            <v>7440-66-6</v>
          </cell>
          <cell r="C80" t="str">
            <v>mg/L</v>
          </cell>
          <cell r="D80" t="str">
            <v>0.005</v>
          </cell>
          <cell r="E80" t="str">
            <v/>
          </cell>
          <cell r="F80" t="str">
            <v>0.008</v>
          </cell>
          <cell r="G80" t="str">
            <v>&lt;0.005</v>
          </cell>
          <cell r="H80" t="str">
            <v>&lt;0.005</v>
          </cell>
          <cell r="I80" t="str">
            <v>0.006</v>
          </cell>
        </row>
        <row r="81">
          <cell r="A81" t="str">
            <v>Boron T</v>
          </cell>
          <cell r="B81" t="str">
            <v>7440-42-8</v>
          </cell>
          <cell r="C81" t="str">
            <v>mg/L</v>
          </cell>
          <cell r="D81" t="str">
            <v>0.05</v>
          </cell>
          <cell r="E81" t="str">
            <v/>
          </cell>
          <cell r="F81" t="str">
            <v>0.11</v>
          </cell>
          <cell r="G81" t="str">
            <v>0.12</v>
          </cell>
          <cell r="H81" t="str">
            <v>0.11</v>
          </cell>
          <cell r="I81" t="str">
            <v>0.09</v>
          </cell>
        </row>
        <row r="82">
          <cell r="A82" t="str">
            <v>Iron T</v>
          </cell>
          <cell r="B82" t="str">
            <v>7439-89-6</v>
          </cell>
          <cell r="C82" t="str">
            <v>mg/L</v>
          </cell>
          <cell r="D82" t="str">
            <v>0.05</v>
          </cell>
          <cell r="E82" t="str">
            <v/>
          </cell>
          <cell r="F82" t="str">
            <v>4.23</v>
          </cell>
          <cell r="G82" t="str">
            <v>3.70</v>
          </cell>
          <cell r="H82" t="str">
            <v>4.72</v>
          </cell>
          <cell r="I82" t="str">
            <v>&lt;0.05</v>
          </cell>
        </row>
        <row r="84">
          <cell r="A84" t="str">
            <v>EG035F: Dissolved Mercury by FIMS</v>
          </cell>
        </row>
        <row r="85">
          <cell r="A85" t="str">
            <v>Mercury D</v>
          </cell>
          <cell r="B85" t="str">
            <v>7439-97-6</v>
          </cell>
          <cell r="C85" t="str">
            <v>mg/L</v>
          </cell>
          <cell r="D85" t="str">
            <v>0.0001</v>
          </cell>
          <cell r="E85" t="str">
            <v/>
          </cell>
          <cell r="F85" t="str">
            <v>&lt;0.0001</v>
          </cell>
          <cell r="G85" t="str">
            <v>&lt;0.0001</v>
          </cell>
          <cell r="H85" t="str">
            <v>&lt;0.0001</v>
          </cell>
          <cell r="I85" t="str">
            <v>&lt;0.0001</v>
          </cell>
        </row>
        <row r="87">
          <cell r="A87" t="str">
            <v>EG035T:  Total Recoverable Mercury by FIMS</v>
          </cell>
        </row>
        <row r="88">
          <cell r="A88" t="str">
            <v>Mercury T</v>
          </cell>
          <cell r="B88" t="str">
            <v>7439-97-6</v>
          </cell>
          <cell r="C88" t="str">
            <v>mg/L</v>
          </cell>
          <cell r="D88" t="str">
            <v>0.0001</v>
          </cell>
          <cell r="E88" t="str">
            <v/>
          </cell>
          <cell r="F88" t="str">
            <v>&lt;0.0001</v>
          </cell>
          <cell r="G88" t="str">
            <v>&lt;0.0001</v>
          </cell>
          <cell r="H88" t="str">
            <v>&lt;0.0001</v>
          </cell>
          <cell r="I88" t="str">
            <v>&lt;0.0001</v>
          </cell>
        </row>
        <row r="90">
          <cell r="A90" t="str">
            <v>EK040P: Fluoride by PC Titrator</v>
          </cell>
        </row>
        <row r="91">
          <cell r="A91" t="str">
            <v>Fluoride</v>
          </cell>
          <cell r="B91" t="str">
            <v>16984-48-8</v>
          </cell>
          <cell r="C91" t="str">
            <v>mg/L</v>
          </cell>
          <cell r="D91" t="str">
            <v>0.1</v>
          </cell>
          <cell r="E91" t="str">
            <v/>
          </cell>
          <cell r="F91" t="str">
            <v>0.4</v>
          </cell>
          <cell r="G91" t="str">
            <v>0.8</v>
          </cell>
          <cell r="H91" t="str">
            <v>0.5</v>
          </cell>
          <cell r="I91" t="str">
            <v>0.4</v>
          </cell>
        </row>
        <row r="93">
          <cell r="A93" t="str">
            <v>EK057G:  Nitrite as N by Discrete Analyser</v>
          </cell>
        </row>
        <row r="94">
          <cell r="A94" t="str">
            <v>Nitrite as N</v>
          </cell>
          <cell r="B94" t="str">
            <v>14797-65-0</v>
          </cell>
          <cell r="C94" t="str">
            <v>mg/L</v>
          </cell>
          <cell r="D94" t="str">
            <v>0.01</v>
          </cell>
          <cell r="E94" t="str">
            <v/>
          </cell>
          <cell r="F94" t="str">
            <v>&lt;0.01</v>
          </cell>
          <cell r="G94" t="str">
            <v>&lt;0.01</v>
          </cell>
          <cell r="H94" t="str">
            <v>&lt;0.01</v>
          </cell>
          <cell r="I94" t="str">
            <v>&lt;0.01</v>
          </cell>
        </row>
        <row r="96">
          <cell r="A96" t="str">
            <v>EK058G:  Nitrate as N by Discrete Analyser</v>
          </cell>
        </row>
        <row r="97">
          <cell r="A97" t="str">
            <v>Nitrate as N</v>
          </cell>
          <cell r="B97" t="str">
            <v>14797-55-8</v>
          </cell>
          <cell r="C97" t="str">
            <v>mg/L</v>
          </cell>
          <cell r="D97" t="str">
            <v>0.01</v>
          </cell>
          <cell r="E97" t="str">
            <v/>
          </cell>
          <cell r="F97" t="str">
            <v>&lt;0.01</v>
          </cell>
          <cell r="G97" t="str">
            <v>0.02</v>
          </cell>
          <cell r="H97" t="str">
            <v>0.01</v>
          </cell>
          <cell r="I97" t="str">
            <v>0.06</v>
          </cell>
        </row>
        <row r="99">
          <cell r="A99" t="str">
            <v>EK059G:  Nitrite plus Nitrate as N (NOx)  by Discrete Analyser</v>
          </cell>
        </row>
        <row r="100">
          <cell r="A100" t="str">
            <v>Nitrite + Nitrate as N</v>
          </cell>
          <cell r="B100" t="str">
            <v/>
          </cell>
          <cell r="C100" t="str">
            <v>mg/L</v>
          </cell>
          <cell r="D100" t="str">
            <v>0.01</v>
          </cell>
          <cell r="E100" t="str">
            <v/>
          </cell>
          <cell r="F100" t="str">
            <v>&lt;0.01</v>
          </cell>
          <cell r="G100" t="str">
            <v>0.02</v>
          </cell>
          <cell r="H100" t="str">
            <v>0.01</v>
          </cell>
          <cell r="I100" t="str">
            <v>0.06</v>
          </cell>
        </row>
        <row r="102">
          <cell r="A102" t="str">
            <v>EN055: Ionic Balance</v>
          </cell>
        </row>
        <row r="103">
          <cell r="A103" t="str">
            <v>Total Anions</v>
          </cell>
          <cell r="B103" t="str">
            <v/>
          </cell>
          <cell r="C103" t="str">
            <v>meq/L</v>
          </cell>
          <cell r="D103" t="str">
            <v>0.01</v>
          </cell>
          <cell r="E103" t="str">
            <v/>
          </cell>
          <cell r="F103" t="str">
            <v>13.2</v>
          </cell>
          <cell r="G103" t="str">
            <v>12.7</v>
          </cell>
          <cell r="H103" t="str">
            <v>12.1</v>
          </cell>
          <cell r="I103" t="str">
            <v>12.8</v>
          </cell>
        </row>
        <row r="104">
          <cell r="A104" t="str">
            <v>Total Cations</v>
          </cell>
          <cell r="B104" t="str">
            <v/>
          </cell>
          <cell r="C104" t="str">
            <v>meq/L</v>
          </cell>
          <cell r="D104" t="str">
            <v>0.01</v>
          </cell>
          <cell r="E104" t="str">
            <v/>
          </cell>
          <cell r="F104" t="str">
            <v>13.6</v>
          </cell>
          <cell r="G104" t="str">
            <v>13.0</v>
          </cell>
          <cell r="H104" t="str">
            <v>12.3</v>
          </cell>
          <cell r="I104" t="str">
            <v>13.3</v>
          </cell>
        </row>
        <row r="105">
          <cell r="A105" t="str">
            <v>Ionic Balance</v>
          </cell>
          <cell r="B105" t="str">
            <v/>
          </cell>
          <cell r="C105" t="str">
            <v>%</v>
          </cell>
          <cell r="D105" t="str">
            <v>0.01</v>
          </cell>
          <cell r="E105" t="str">
            <v/>
          </cell>
          <cell r="F105" t="str">
            <v>1.32</v>
          </cell>
          <cell r="G105" t="str">
            <v>1.15</v>
          </cell>
          <cell r="H105" t="str">
            <v>0.93</v>
          </cell>
          <cell r="I105" t="str">
            <v>1.63</v>
          </cell>
        </row>
        <row r="107">
          <cell r="A107" t="str">
            <v>EP033: C1 - C4 Hydrocarbon Gases</v>
          </cell>
        </row>
        <row r="108">
          <cell r="A108" t="str">
            <v>Methane</v>
          </cell>
          <cell r="B108" t="str">
            <v>74-82-8</v>
          </cell>
          <cell r="C108" t="str">
            <v>µg/L</v>
          </cell>
          <cell r="D108" t="str">
            <v>10</v>
          </cell>
          <cell r="E108" t="str">
            <v/>
          </cell>
          <cell r="F108" t="str">
            <v>16</v>
          </cell>
          <cell r="G108" t="str">
            <v>175</v>
          </cell>
          <cell r="H108" t="str">
            <v>56</v>
          </cell>
          <cell r="I108" t="str">
            <v>&lt;10</v>
          </cell>
        </row>
        <row r="109">
          <cell r="A109" t="str">
            <v>Ethane</v>
          </cell>
          <cell r="B109" t="str">
            <v>74-84-0</v>
          </cell>
          <cell r="C109" t="str">
            <v>µg/L</v>
          </cell>
          <cell r="D109" t="str">
            <v>10</v>
          </cell>
          <cell r="E109" t="str">
            <v/>
          </cell>
          <cell r="F109" t="str">
            <v>&lt;10</v>
          </cell>
          <cell r="G109" t="str">
            <v>&lt;10</v>
          </cell>
          <cell r="H109" t="str">
            <v>&lt;10</v>
          </cell>
          <cell r="I109" t="str">
            <v>&lt;10</v>
          </cell>
        </row>
        <row r="110">
          <cell r="A110" t="str">
            <v>Propane</v>
          </cell>
          <cell r="B110" t="str">
            <v>74-98-6</v>
          </cell>
          <cell r="C110" t="str">
            <v>µg/L</v>
          </cell>
          <cell r="D110" t="str">
            <v>10</v>
          </cell>
          <cell r="E110" t="str">
            <v/>
          </cell>
          <cell r="F110" t="str">
            <v>&lt;10</v>
          </cell>
          <cell r="G110" t="str">
            <v>&lt;10</v>
          </cell>
          <cell r="H110" t="str">
            <v>&lt;10</v>
          </cell>
          <cell r="I110" t="str">
            <v>&lt;10</v>
          </cell>
        </row>
        <row r="112">
          <cell r="A112" t="str">
            <v>EP075(SIM)B: Polynuclear Aromatic Hydrocarbons</v>
          </cell>
        </row>
        <row r="113">
          <cell r="A113" t="str">
            <v>Naphthalene PAH</v>
          </cell>
          <cell r="B113" t="str">
            <v>91-20-3</v>
          </cell>
          <cell r="C113" t="str">
            <v>µg/L</v>
          </cell>
          <cell r="D113" t="str">
            <v>1.0</v>
          </cell>
          <cell r="E113" t="str">
            <v/>
          </cell>
          <cell r="F113" t="str">
            <v>&lt;1.0</v>
          </cell>
          <cell r="G113" t="str">
            <v>&lt;1.0</v>
          </cell>
          <cell r="H113" t="str">
            <v>&lt;1.0</v>
          </cell>
          <cell r="I113" t="str">
            <v>&lt;1.0</v>
          </cell>
        </row>
        <row r="114">
          <cell r="A114" t="str">
            <v>Acenaphthylene</v>
          </cell>
          <cell r="B114" t="str">
            <v>208-96-8</v>
          </cell>
          <cell r="C114" t="str">
            <v>µg/L</v>
          </cell>
          <cell r="D114" t="str">
            <v>1.0</v>
          </cell>
          <cell r="E114" t="str">
            <v/>
          </cell>
          <cell r="F114" t="str">
            <v>&lt;1.0</v>
          </cell>
          <cell r="G114" t="str">
            <v>&lt;1.0</v>
          </cell>
          <cell r="H114" t="str">
            <v>&lt;1.0</v>
          </cell>
          <cell r="I114" t="str">
            <v>&lt;1.0</v>
          </cell>
        </row>
        <row r="115">
          <cell r="A115" t="str">
            <v>Acenaphthene</v>
          </cell>
          <cell r="B115" t="str">
            <v>83-32-9</v>
          </cell>
          <cell r="C115" t="str">
            <v>µg/L</v>
          </cell>
          <cell r="D115" t="str">
            <v>1.0</v>
          </cell>
          <cell r="E115" t="str">
            <v/>
          </cell>
          <cell r="F115" t="str">
            <v>&lt;1.0</v>
          </cell>
          <cell r="G115" t="str">
            <v>&lt;1.0</v>
          </cell>
          <cell r="H115" t="str">
            <v>&lt;1.0</v>
          </cell>
          <cell r="I115" t="str">
            <v>&lt;1.0</v>
          </cell>
        </row>
        <row r="116">
          <cell r="A116" t="str">
            <v>Fluorene</v>
          </cell>
          <cell r="B116" t="str">
            <v>86-73-7</v>
          </cell>
          <cell r="C116" t="str">
            <v>µg/L</v>
          </cell>
          <cell r="D116" t="str">
            <v>1.0</v>
          </cell>
          <cell r="E116" t="str">
            <v/>
          </cell>
          <cell r="F116" t="str">
            <v>&lt;1.0</v>
          </cell>
          <cell r="G116" t="str">
            <v>&lt;1.0</v>
          </cell>
          <cell r="H116" t="str">
            <v>&lt;1.0</v>
          </cell>
          <cell r="I116" t="str">
            <v>&lt;1.0</v>
          </cell>
        </row>
        <row r="117">
          <cell r="A117" t="str">
            <v>Phenanthrene</v>
          </cell>
          <cell r="B117" t="str">
            <v>85-01-8</v>
          </cell>
          <cell r="C117" t="str">
            <v>µg/L</v>
          </cell>
          <cell r="D117" t="str">
            <v>1.0</v>
          </cell>
          <cell r="E117" t="str">
            <v/>
          </cell>
          <cell r="F117" t="str">
            <v>&lt;1.0</v>
          </cell>
          <cell r="G117" t="str">
            <v>&lt;1.0</v>
          </cell>
          <cell r="H117" t="str">
            <v>&lt;1.0</v>
          </cell>
          <cell r="I117" t="str">
            <v>&lt;1.0</v>
          </cell>
        </row>
        <row r="118">
          <cell r="A118" t="str">
            <v>Anthracene PAH</v>
          </cell>
          <cell r="B118" t="str">
            <v>120-12-7</v>
          </cell>
          <cell r="C118" t="str">
            <v>µg/L</v>
          </cell>
          <cell r="D118" t="str">
            <v>1.0</v>
          </cell>
          <cell r="E118" t="str">
            <v/>
          </cell>
          <cell r="F118" t="str">
            <v>&lt;1.0</v>
          </cell>
          <cell r="G118" t="str">
            <v>&lt;1.0</v>
          </cell>
          <cell r="H118" t="str">
            <v>&lt;1.0</v>
          </cell>
          <cell r="I118" t="str">
            <v>&lt;1.0</v>
          </cell>
        </row>
        <row r="119">
          <cell r="A119" t="str">
            <v>Fluoranthene</v>
          </cell>
          <cell r="B119" t="str">
            <v>206-44-0</v>
          </cell>
          <cell r="C119" t="str">
            <v>µg/L</v>
          </cell>
          <cell r="D119" t="str">
            <v>1.0</v>
          </cell>
          <cell r="E119" t="str">
            <v/>
          </cell>
          <cell r="F119" t="str">
            <v>&lt;1.0</v>
          </cell>
          <cell r="G119" t="str">
            <v>&lt;1.0</v>
          </cell>
          <cell r="H119" t="str">
            <v>&lt;1.0</v>
          </cell>
          <cell r="I119" t="str">
            <v>&lt;1.0</v>
          </cell>
        </row>
        <row r="120">
          <cell r="A120" t="str">
            <v>Pyrene</v>
          </cell>
          <cell r="B120" t="str">
            <v>129-00-0</v>
          </cell>
          <cell r="C120" t="str">
            <v>µg/L</v>
          </cell>
          <cell r="D120" t="str">
            <v>1.0</v>
          </cell>
          <cell r="E120" t="str">
            <v/>
          </cell>
          <cell r="F120" t="str">
            <v>&lt;1.0</v>
          </cell>
          <cell r="G120" t="str">
            <v>&lt;1.0</v>
          </cell>
          <cell r="H120" t="str">
            <v>&lt;1.0</v>
          </cell>
          <cell r="I120" t="str">
            <v>&lt;1.0</v>
          </cell>
        </row>
        <row r="121">
          <cell r="A121" t="str">
            <v>Benz(a)anthracene</v>
          </cell>
          <cell r="B121" t="str">
            <v>56-55-3</v>
          </cell>
          <cell r="C121" t="str">
            <v>µg/L</v>
          </cell>
          <cell r="D121" t="str">
            <v>1.0</v>
          </cell>
          <cell r="E121" t="str">
            <v/>
          </cell>
          <cell r="F121" t="str">
            <v>&lt;1.0</v>
          </cell>
          <cell r="G121" t="str">
            <v>&lt;1.0</v>
          </cell>
          <cell r="H121" t="str">
            <v>&lt;1.0</v>
          </cell>
          <cell r="I121" t="str">
            <v>&lt;1.0</v>
          </cell>
        </row>
        <row r="122">
          <cell r="A122" t="str">
            <v>Chrysene</v>
          </cell>
          <cell r="B122" t="str">
            <v>218-01-9</v>
          </cell>
          <cell r="C122" t="str">
            <v>µg/L</v>
          </cell>
          <cell r="D122" t="str">
            <v>1.0</v>
          </cell>
          <cell r="E122" t="str">
            <v/>
          </cell>
          <cell r="F122" t="str">
            <v>&lt;1.0</v>
          </cell>
          <cell r="G122" t="str">
            <v>&lt;1.0</v>
          </cell>
          <cell r="H122" t="str">
            <v>&lt;1.0</v>
          </cell>
          <cell r="I122" t="str">
            <v>&lt;1.0</v>
          </cell>
        </row>
        <row r="123">
          <cell r="A123" t="str">
            <v>Benzo(b+j)fluoranthene</v>
          </cell>
          <cell r="B123" t="str">
            <v>205-99-2 205-82-3</v>
          </cell>
          <cell r="C123" t="str">
            <v>µg/L</v>
          </cell>
          <cell r="D123" t="str">
            <v>1.0</v>
          </cell>
          <cell r="E123" t="str">
            <v/>
          </cell>
          <cell r="F123" t="str">
            <v>&lt;1.0</v>
          </cell>
          <cell r="G123" t="str">
            <v>&lt;1.0</v>
          </cell>
          <cell r="H123" t="str">
            <v>&lt;1.0</v>
          </cell>
          <cell r="I123" t="str">
            <v>&lt;1.0</v>
          </cell>
        </row>
        <row r="124">
          <cell r="A124" t="str">
            <v>Benzo(k)fluoranthene</v>
          </cell>
          <cell r="B124" t="str">
            <v>207-08-9</v>
          </cell>
          <cell r="C124" t="str">
            <v>µg/L</v>
          </cell>
          <cell r="D124" t="str">
            <v>1.0</v>
          </cell>
          <cell r="E124" t="str">
            <v/>
          </cell>
          <cell r="F124" t="str">
            <v>&lt;1.0</v>
          </cell>
          <cell r="G124" t="str">
            <v>&lt;1.0</v>
          </cell>
          <cell r="H124" t="str">
            <v>&lt;1.0</v>
          </cell>
          <cell r="I124" t="str">
            <v>&lt;1.0</v>
          </cell>
        </row>
        <row r="125">
          <cell r="A125" t="str">
            <v>Benzo(a)pyrene</v>
          </cell>
          <cell r="B125" t="str">
            <v>50-32-8</v>
          </cell>
          <cell r="C125" t="str">
            <v>µg/L</v>
          </cell>
          <cell r="D125" t="str">
            <v>0.5</v>
          </cell>
          <cell r="E125" t="str">
            <v/>
          </cell>
          <cell r="F125" t="str">
            <v>&lt;0.5</v>
          </cell>
          <cell r="G125" t="str">
            <v>&lt;0.5</v>
          </cell>
          <cell r="H125" t="str">
            <v>&lt;0.5</v>
          </cell>
          <cell r="I125" t="str">
            <v>&lt;0.5</v>
          </cell>
        </row>
        <row r="126">
          <cell r="A126" t="str">
            <v>3-Methylcholanthrene</v>
          </cell>
          <cell r="B126" t="str">
            <v>56-49-5</v>
          </cell>
          <cell r="C126" t="str">
            <v>µg/L</v>
          </cell>
          <cell r="D126" t="str">
            <v>1.0</v>
          </cell>
          <cell r="E126" t="str">
            <v/>
          </cell>
          <cell r="F126" t="str">
            <v>&lt;1.0</v>
          </cell>
          <cell r="G126" t="str">
            <v>----</v>
          </cell>
          <cell r="H126" t="str">
            <v>----</v>
          </cell>
          <cell r="I126" t="str">
            <v>----</v>
          </cell>
        </row>
        <row r="127">
          <cell r="A127" t="str">
            <v>Indeno(1.2.3.cd)pyrene</v>
          </cell>
          <cell r="B127" t="str">
            <v>193-39-5</v>
          </cell>
          <cell r="C127" t="str">
            <v>µg/L</v>
          </cell>
          <cell r="D127" t="str">
            <v>1.0</v>
          </cell>
          <cell r="E127" t="str">
            <v/>
          </cell>
          <cell r="F127" t="str">
            <v>&lt;1.0</v>
          </cell>
          <cell r="G127" t="str">
            <v>&lt;1.0</v>
          </cell>
          <cell r="H127" t="str">
            <v>&lt;1.0</v>
          </cell>
          <cell r="I127" t="str">
            <v>&lt;1.0</v>
          </cell>
        </row>
        <row r="128">
          <cell r="A128" t="str">
            <v>7.12-Dimethylbenz(a)anthracene</v>
          </cell>
          <cell r="B128" t="str">
            <v>57-97-6</v>
          </cell>
          <cell r="C128" t="str">
            <v>µg/L</v>
          </cell>
          <cell r="D128" t="str">
            <v>1.0</v>
          </cell>
          <cell r="E128" t="str">
            <v/>
          </cell>
          <cell r="F128" t="str">
            <v>&lt;1.0</v>
          </cell>
          <cell r="G128" t="str">
            <v>----</v>
          </cell>
          <cell r="H128" t="str">
            <v>----</v>
          </cell>
          <cell r="I128" t="str">
            <v>----</v>
          </cell>
        </row>
        <row r="129">
          <cell r="A129" t="str">
            <v>Dibenz(a.h)anthracene</v>
          </cell>
          <cell r="B129" t="str">
            <v>53-70-3</v>
          </cell>
          <cell r="C129" t="str">
            <v>µg/L</v>
          </cell>
          <cell r="D129" t="str">
            <v>1.0</v>
          </cell>
          <cell r="E129" t="str">
            <v/>
          </cell>
          <cell r="F129" t="str">
            <v>&lt;1.0</v>
          </cell>
          <cell r="G129" t="str">
            <v>&lt;1.0</v>
          </cell>
          <cell r="H129" t="str">
            <v>&lt;1.0</v>
          </cell>
          <cell r="I129" t="str">
            <v>&lt;1.0</v>
          </cell>
        </row>
        <row r="130">
          <cell r="A130" t="str">
            <v>Benzo(g.h.i)perylene</v>
          </cell>
          <cell r="B130" t="str">
            <v>191-24-2</v>
          </cell>
          <cell r="C130" t="str">
            <v>µg/L</v>
          </cell>
          <cell r="D130" t="str">
            <v>1.0</v>
          </cell>
          <cell r="E130" t="str">
            <v/>
          </cell>
          <cell r="F130" t="str">
            <v>&lt;1.0</v>
          </cell>
          <cell r="G130" t="str">
            <v>&lt;1.0</v>
          </cell>
          <cell r="H130" t="str">
            <v>&lt;1.0</v>
          </cell>
          <cell r="I130" t="str">
            <v>&lt;1.0</v>
          </cell>
        </row>
        <row r="131">
          <cell r="A131" t="str">
            <v>Sum of polycyclic aromatic hydrocarbons</v>
          </cell>
          <cell r="B131" t="str">
            <v/>
          </cell>
          <cell r="C131" t="str">
            <v>µg/L</v>
          </cell>
          <cell r="D131" t="str">
            <v>0.5</v>
          </cell>
          <cell r="E131" t="str">
            <v/>
          </cell>
          <cell r="F131" t="str">
            <v>&lt;0.5</v>
          </cell>
          <cell r="G131" t="str">
            <v>&lt;0.5</v>
          </cell>
          <cell r="H131" t="str">
            <v>&lt;0.5</v>
          </cell>
          <cell r="I131" t="str">
            <v>&lt;0.5</v>
          </cell>
        </row>
        <row r="132">
          <cell r="A132" t="str">
            <v>Benzo(a)pyrene TEQ (zero)</v>
          </cell>
          <cell r="B132" t="str">
            <v/>
          </cell>
          <cell r="C132" t="str">
            <v>µg/L</v>
          </cell>
          <cell r="D132" t="str">
            <v>0.5</v>
          </cell>
          <cell r="E132" t="str">
            <v/>
          </cell>
          <cell r="F132" t="str">
            <v>&lt;0.5</v>
          </cell>
          <cell r="G132" t="str">
            <v>&lt;0.5</v>
          </cell>
          <cell r="H132" t="str">
            <v>&lt;0.5</v>
          </cell>
          <cell r="I132" t="str">
            <v>&lt;0.5</v>
          </cell>
        </row>
        <row r="134">
          <cell r="A134" t="str">
            <v>EP080/071: Total Petroleum Hydrocarbons</v>
          </cell>
        </row>
        <row r="135">
          <cell r="A135" t="str">
            <v>C6 - C9 Fraction</v>
          </cell>
          <cell r="B135" t="str">
            <v/>
          </cell>
          <cell r="C135" t="str">
            <v>µg/L</v>
          </cell>
          <cell r="D135" t="str">
            <v>20</v>
          </cell>
          <cell r="E135" t="str">
            <v/>
          </cell>
          <cell r="F135" t="str">
            <v>&lt;20</v>
          </cell>
          <cell r="G135" t="str">
            <v>&lt;20</v>
          </cell>
          <cell r="H135" t="str">
            <v>&lt;20</v>
          </cell>
          <cell r="I135" t="str">
            <v>&lt;20</v>
          </cell>
        </row>
        <row r="136">
          <cell r="A136" t="str">
            <v>C10 - C14 Fraction</v>
          </cell>
          <cell r="B136" t="str">
            <v/>
          </cell>
          <cell r="C136" t="str">
            <v>µg/L</v>
          </cell>
          <cell r="D136" t="str">
            <v>50</v>
          </cell>
          <cell r="E136" t="str">
            <v/>
          </cell>
          <cell r="F136" t="str">
            <v>&lt;50</v>
          </cell>
          <cell r="G136" t="str">
            <v>&lt;50</v>
          </cell>
          <cell r="H136" t="str">
            <v>&lt;50</v>
          </cell>
          <cell r="I136" t="str">
            <v>&lt;50</v>
          </cell>
        </row>
        <row r="137">
          <cell r="A137" t="str">
            <v>C15 - C28 Fraction</v>
          </cell>
          <cell r="B137" t="str">
            <v/>
          </cell>
          <cell r="C137" t="str">
            <v>µg/L</v>
          </cell>
          <cell r="D137" t="str">
            <v>100</v>
          </cell>
          <cell r="E137" t="str">
            <v/>
          </cell>
          <cell r="F137" t="str">
            <v>&lt;100</v>
          </cell>
          <cell r="G137" t="str">
            <v>&lt;100</v>
          </cell>
          <cell r="H137" t="str">
            <v>&lt;100</v>
          </cell>
          <cell r="I137" t="str">
            <v>&lt;100</v>
          </cell>
        </row>
        <row r="138">
          <cell r="A138" t="str">
            <v>C29 - C36 Fraction</v>
          </cell>
          <cell r="B138" t="str">
            <v/>
          </cell>
          <cell r="C138" t="str">
            <v>µg/L</v>
          </cell>
          <cell r="D138" t="str">
            <v>50</v>
          </cell>
          <cell r="E138" t="str">
            <v/>
          </cell>
          <cell r="F138" t="str">
            <v>&lt;50</v>
          </cell>
          <cell r="G138" t="str">
            <v>&lt;50</v>
          </cell>
          <cell r="H138" t="str">
            <v>&lt;50</v>
          </cell>
          <cell r="I138" t="str">
            <v>&lt;50</v>
          </cell>
        </row>
        <row r="139">
          <cell r="A139" t="str">
            <v>C10 - C36 Fraction (sum)</v>
          </cell>
          <cell r="B139" t="str">
            <v/>
          </cell>
          <cell r="C139" t="str">
            <v>µg/L</v>
          </cell>
          <cell r="D139" t="str">
            <v>50</v>
          </cell>
          <cell r="E139" t="str">
            <v/>
          </cell>
          <cell r="F139" t="str">
            <v>&lt;50</v>
          </cell>
          <cell r="G139" t="str">
            <v>&lt;50</v>
          </cell>
          <cell r="H139" t="str">
            <v>&lt;50</v>
          </cell>
          <cell r="I139" t="str">
            <v>&lt;50</v>
          </cell>
        </row>
        <row r="141">
          <cell r="A141" t="str">
            <v>EP080/071: Total Recoverable Hydrocarbons - NEPM 2013 Fractions</v>
          </cell>
        </row>
        <row r="142">
          <cell r="A142" t="str">
            <v>C6 - C10 Fraction</v>
          </cell>
          <cell r="B142" t="str">
            <v>C6_C10</v>
          </cell>
          <cell r="C142" t="str">
            <v>µg/L</v>
          </cell>
          <cell r="D142" t="str">
            <v>20</v>
          </cell>
          <cell r="E142" t="str">
            <v/>
          </cell>
          <cell r="F142" t="str">
            <v>&lt;20</v>
          </cell>
          <cell r="G142" t="str">
            <v>&lt;20</v>
          </cell>
          <cell r="H142" t="str">
            <v>&lt;20</v>
          </cell>
          <cell r="I142" t="str">
            <v>&lt;20</v>
          </cell>
        </row>
        <row r="143">
          <cell r="A143" t="str">
            <v>C6 - C10 Fraction  minus BTEX (F1)</v>
          </cell>
          <cell r="B143" t="str">
            <v>C6_C10-BTEX</v>
          </cell>
          <cell r="C143" t="str">
            <v>µg/L</v>
          </cell>
          <cell r="D143" t="str">
            <v>20</v>
          </cell>
          <cell r="E143" t="str">
            <v/>
          </cell>
          <cell r="F143" t="str">
            <v>&lt;20</v>
          </cell>
          <cell r="G143" t="str">
            <v>&lt;20</v>
          </cell>
          <cell r="H143" t="str">
            <v>&lt;20</v>
          </cell>
          <cell r="I143" t="str">
            <v>&lt;20</v>
          </cell>
        </row>
        <row r="144">
          <cell r="A144" t="str">
            <v>&gt;C10 - C16 Fraction</v>
          </cell>
          <cell r="B144" t="str">
            <v/>
          </cell>
          <cell r="C144" t="str">
            <v>µg/L</v>
          </cell>
          <cell r="D144" t="str">
            <v>100</v>
          </cell>
          <cell r="E144" t="str">
            <v/>
          </cell>
          <cell r="F144" t="str">
            <v>&lt;100</v>
          </cell>
          <cell r="G144" t="str">
            <v>&lt;100</v>
          </cell>
          <cell r="H144" t="str">
            <v>&lt;100</v>
          </cell>
          <cell r="I144" t="str">
            <v>&lt;100</v>
          </cell>
        </row>
        <row r="145">
          <cell r="A145" t="str">
            <v>&gt;C16 - C34 Fraction</v>
          </cell>
          <cell r="B145" t="str">
            <v/>
          </cell>
          <cell r="C145" t="str">
            <v>µg/L</v>
          </cell>
          <cell r="D145" t="str">
            <v>100</v>
          </cell>
          <cell r="E145" t="str">
            <v/>
          </cell>
          <cell r="F145" t="str">
            <v>&lt;100</v>
          </cell>
          <cell r="G145" t="str">
            <v>&lt;100</v>
          </cell>
          <cell r="H145" t="str">
            <v>&lt;100</v>
          </cell>
          <cell r="I145" t="str">
            <v>&lt;100</v>
          </cell>
        </row>
        <row r="146">
          <cell r="A146" t="str">
            <v>&gt;C34 - C40 Fraction</v>
          </cell>
          <cell r="B146" t="str">
            <v/>
          </cell>
          <cell r="C146" t="str">
            <v>µg/L</v>
          </cell>
          <cell r="D146" t="str">
            <v>100</v>
          </cell>
          <cell r="E146" t="str">
            <v/>
          </cell>
          <cell r="F146" t="str">
            <v>&lt;100</v>
          </cell>
          <cell r="G146" t="str">
            <v>&lt;100</v>
          </cell>
          <cell r="H146" t="str">
            <v>&lt;100</v>
          </cell>
          <cell r="I146" t="str">
            <v>&lt;100</v>
          </cell>
        </row>
        <row r="147">
          <cell r="A147" t="str">
            <v>&gt;C10 - C40 Fraction (sum)</v>
          </cell>
          <cell r="B147" t="str">
            <v/>
          </cell>
          <cell r="C147" t="str">
            <v>µg/L</v>
          </cell>
          <cell r="D147" t="str">
            <v>100</v>
          </cell>
          <cell r="E147" t="str">
            <v/>
          </cell>
          <cell r="F147" t="str">
            <v>&lt;100</v>
          </cell>
          <cell r="G147" t="str">
            <v>&lt;100</v>
          </cell>
          <cell r="H147" t="str">
            <v>&lt;100</v>
          </cell>
          <cell r="I147" t="str">
            <v>&lt;100</v>
          </cell>
        </row>
        <row r="148">
          <cell r="A148" t="str">
            <v>&gt;C10 - C16 Fraction minus Naphthalene (F2)</v>
          </cell>
          <cell r="B148" t="str">
            <v/>
          </cell>
          <cell r="C148" t="str">
            <v>µg/L</v>
          </cell>
          <cell r="D148" t="str">
            <v>100</v>
          </cell>
          <cell r="E148" t="str">
            <v/>
          </cell>
          <cell r="F148" t="str">
            <v>&lt;100</v>
          </cell>
          <cell r="G148" t="str">
            <v>&lt;100</v>
          </cell>
          <cell r="H148" t="str">
            <v>&lt;100</v>
          </cell>
          <cell r="I148" t="str">
            <v>&lt;100</v>
          </cell>
        </row>
        <row r="150">
          <cell r="A150" t="str">
            <v>EP080: BTEXN</v>
          </cell>
        </row>
        <row r="151">
          <cell r="A151" t="str">
            <v>Benzene</v>
          </cell>
          <cell r="B151" t="str">
            <v>71-43-2</v>
          </cell>
          <cell r="C151" t="str">
            <v>µg/L</v>
          </cell>
          <cell r="D151" t="str">
            <v>1</v>
          </cell>
          <cell r="E151" t="str">
            <v/>
          </cell>
          <cell r="F151" t="str">
            <v>&lt;1</v>
          </cell>
          <cell r="G151" t="str">
            <v>&lt;1</v>
          </cell>
          <cell r="H151" t="str">
            <v>&lt;1</v>
          </cell>
          <cell r="I151" t="str">
            <v>&lt;1</v>
          </cell>
        </row>
        <row r="152">
          <cell r="A152" t="str">
            <v>Toluene</v>
          </cell>
          <cell r="B152" t="str">
            <v>108-88-3</v>
          </cell>
          <cell r="C152" t="str">
            <v>µg/L</v>
          </cell>
          <cell r="D152" t="str">
            <v>2</v>
          </cell>
          <cell r="E152" t="str">
            <v/>
          </cell>
          <cell r="F152" t="str">
            <v>&lt;2</v>
          </cell>
          <cell r="G152" t="str">
            <v>&lt;2</v>
          </cell>
          <cell r="H152" t="str">
            <v>&lt;2</v>
          </cell>
          <cell r="I152" t="str">
            <v>&lt;2</v>
          </cell>
        </row>
        <row r="153">
          <cell r="A153" t="str">
            <v>Ethylbenzene</v>
          </cell>
          <cell r="B153" t="str">
            <v>100-41-4</v>
          </cell>
          <cell r="C153" t="str">
            <v>µg/L</v>
          </cell>
          <cell r="D153" t="str">
            <v>2</v>
          </cell>
          <cell r="E153" t="str">
            <v/>
          </cell>
          <cell r="F153" t="str">
            <v>&lt;2</v>
          </cell>
          <cell r="G153" t="str">
            <v>&lt;2</v>
          </cell>
          <cell r="H153" t="str">
            <v>&lt;2</v>
          </cell>
          <cell r="I153" t="str">
            <v>&lt;2</v>
          </cell>
        </row>
        <row r="154">
          <cell r="A154" t="str">
            <v>meta- &amp; para-Xylene</v>
          </cell>
          <cell r="B154" t="str">
            <v>108-38-3 106-42-3</v>
          </cell>
          <cell r="C154" t="str">
            <v>µg/L</v>
          </cell>
          <cell r="D154" t="str">
            <v>2</v>
          </cell>
          <cell r="E154" t="str">
            <v/>
          </cell>
          <cell r="F154" t="str">
            <v>&lt;2</v>
          </cell>
          <cell r="G154" t="str">
            <v>&lt;2</v>
          </cell>
          <cell r="H154" t="str">
            <v>&lt;2</v>
          </cell>
          <cell r="I154" t="str">
            <v>&lt;2</v>
          </cell>
        </row>
        <row r="155">
          <cell r="A155" t="str">
            <v>ortho-Xylene</v>
          </cell>
          <cell r="B155" t="str">
            <v>95-47-6</v>
          </cell>
          <cell r="C155" t="str">
            <v>µg/L</v>
          </cell>
          <cell r="D155" t="str">
            <v>2</v>
          </cell>
          <cell r="E155" t="str">
            <v/>
          </cell>
          <cell r="F155" t="str">
            <v>&lt;2</v>
          </cell>
          <cell r="G155" t="str">
            <v>&lt;2</v>
          </cell>
          <cell r="H155" t="str">
            <v>&lt;2</v>
          </cell>
          <cell r="I155" t="str">
            <v>&lt;2</v>
          </cell>
        </row>
        <row r="156">
          <cell r="A156" t="str">
            <v>Total Xylenes</v>
          </cell>
          <cell r="B156" t="str">
            <v/>
          </cell>
          <cell r="C156" t="str">
            <v>µg/L</v>
          </cell>
          <cell r="D156" t="str">
            <v>2</v>
          </cell>
          <cell r="E156" t="str">
            <v/>
          </cell>
          <cell r="F156" t="str">
            <v>&lt;2</v>
          </cell>
          <cell r="G156" t="str">
            <v>&lt;2</v>
          </cell>
          <cell r="H156" t="str">
            <v>&lt;2</v>
          </cell>
          <cell r="I156" t="str">
            <v>&lt;2</v>
          </cell>
        </row>
        <row r="157">
          <cell r="A157" t="str">
            <v>Sum of BTEX</v>
          </cell>
          <cell r="B157" t="str">
            <v/>
          </cell>
          <cell r="C157" t="str">
            <v>µg/L</v>
          </cell>
          <cell r="D157" t="str">
            <v>1</v>
          </cell>
          <cell r="E157" t="str">
            <v/>
          </cell>
          <cell r="F157" t="str">
            <v>&lt;1</v>
          </cell>
          <cell r="G157" t="str">
            <v>&lt;1</v>
          </cell>
          <cell r="H157" t="str">
            <v>&lt;1</v>
          </cell>
          <cell r="I157" t="str">
            <v>&lt;1</v>
          </cell>
        </row>
        <row r="158">
          <cell r="A158" t="str">
            <v>Naphthalene BTEX</v>
          </cell>
          <cell r="B158" t="str">
            <v>91-20-3</v>
          </cell>
          <cell r="C158" t="str">
            <v>µg/L</v>
          </cell>
          <cell r="D158" t="str">
            <v>5</v>
          </cell>
          <cell r="E158" t="str">
            <v/>
          </cell>
          <cell r="F158" t="str">
            <v>&lt;5</v>
          </cell>
          <cell r="G158" t="str">
            <v>&lt;5</v>
          </cell>
          <cell r="H158" t="str">
            <v>&lt;5</v>
          </cell>
          <cell r="I158" t="str">
            <v>&lt;5</v>
          </cell>
        </row>
        <row r="160">
          <cell r="A160" t="str">
            <v>EP075(SIM)S: Phenolic Compound Surrogates</v>
          </cell>
        </row>
        <row r="161">
          <cell r="A161" t="str">
            <v>Phenol-d6</v>
          </cell>
          <cell r="B161" t="str">
            <v>13127-88-3</v>
          </cell>
          <cell r="C161" t="str">
            <v>%</v>
          </cell>
          <cell r="D161" t="str">
            <v>1.0</v>
          </cell>
          <cell r="E161" t="str">
            <v/>
          </cell>
          <cell r="F161" t="str">
            <v>23.6</v>
          </cell>
          <cell r="G161" t="str">
            <v>21.9</v>
          </cell>
          <cell r="H161" t="str">
            <v>24.0</v>
          </cell>
          <cell r="I161" t="str">
            <v>24.1</v>
          </cell>
        </row>
        <row r="162">
          <cell r="A162" t="str">
            <v>2-Chlorophenol-D4</v>
          </cell>
          <cell r="B162" t="str">
            <v>93951-73-6</v>
          </cell>
          <cell r="C162" t="str">
            <v>%</v>
          </cell>
          <cell r="D162" t="str">
            <v>1.0</v>
          </cell>
          <cell r="E162" t="str">
            <v/>
          </cell>
          <cell r="F162" t="str">
            <v>57.9</v>
          </cell>
          <cell r="G162" t="str">
            <v>51.3</v>
          </cell>
          <cell r="H162" t="str">
            <v>62.4</v>
          </cell>
          <cell r="I162" t="str">
            <v>58.3</v>
          </cell>
        </row>
        <row r="163">
          <cell r="A163" t="str">
            <v>2.4.6-Tribromophenol</v>
          </cell>
          <cell r="B163" t="str">
            <v>118-79-6</v>
          </cell>
          <cell r="C163" t="str">
            <v>%</v>
          </cell>
          <cell r="D163" t="str">
            <v>1.0</v>
          </cell>
          <cell r="E163" t="str">
            <v/>
          </cell>
          <cell r="F163" t="str">
            <v>67.0</v>
          </cell>
          <cell r="G163" t="str">
            <v>72.1</v>
          </cell>
          <cell r="H163" t="str">
            <v>62.7</v>
          </cell>
          <cell r="I163" t="str">
            <v>64.2</v>
          </cell>
        </row>
        <row r="165">
          <cell r="A165" t="str">
            <v>EP075(SIM)T: PAH Surrogates</v>
          </cell>
        </row>
        <row r="166">
          <cell r="A166" t="str">
            <v>2-Fluorobiphenyl</v>
          </cell>
          <cell r="B166" t="str">
            <v>321-60-8</v>
          </cell>
          <cell r="C166" t="str">
            <v>%</v>
          </cell>
          <cell r="D166" t="str">
            <v>1.0</v>
          </cell>
          <cell r="E166" t="str">
            <v/>
          </cell>
          <cell r="F166" t="str">
            <v>60.2</v>
          </cell>
          <cell r="G166" t="str">
            <v>58.1</v>
          </cell>
          <cell r="H166" t="str">
            <v>55.5</v>
          </cell>
          <cell r="I166" t="str">
            <v>59.2</v>
          </cell>
        </row>
        <row r="167">
          <cell r="A167" t="str">
            <v>Anthracene-d10</v>
          </cell>
          <cell r="B167" t="str">
            <v>1719-06-8</v>
          </cell>
          <cell r="C167" t="str">
            <v>%</v>
          </cell>
          <cell r="D167" t="str">
            <v>1.0</v>
          </cell>
          <cell r="E167" t="str">
            <v/>
          </cell>
          <cell r="F167" t="str">
            <v>75.4</v>
          </cell>
          <cell r="G167" t="str">
            <v>70.6</v>
          </cell>
          <cell r="H167" t="str">
            <v>77.9</v>
          </cell>
          <cell r="I167" t="str">
            <v>71.8</v>
          </cell>
        </row>
        <row r="168">
          <cell r="A168" t="str">
            <v>4-Terphenyl-d14</v>
          </cell>
          <cell r="B168" t="str">
            <v>1718-51-0</v>
          </cell>
          <cell r="C168" t="str">
            <v>%</v>
          </cell>
          <cell r="D168" t="str">
            <v>1.0</v>
          </cell>
          <cell r="E168" t="str">
            <v/>
          </cell>
          <cell r="F168" t="str">
            <v>85.2</v>
          </cell>
          <cell r="G168" t="str">
            <v>88.3</v>
          </cell>
          <cell r="H168" t="str">
            <v>96.4</v>
          </cell>
          <cell r="I168" t="str">
            <v>94.1</v>
          </cell>
        </row>
        <row r="170">
          <cell r="A170" t="str">
            <v>EP080S: TPH(V)/BTEX Surrogates</v>
          </cell>
        </row>
        <row r="171">
          <cell r="A171" t="str">
            <v>1.2-Dichloroethane-D4</v>
          </cell>
          <cell r="B171" t="str">
            <v>17060-07-0</v>
          </cell>
          <cell r="C171" t="str">
            <v>%</v>
          </cell>
          <cell r="D171" t="str">
            <v>2</v>
          </cell>
          <cell r="E171" t="str">
            <v/>
          </cell>
          <cell r="F171" t="str">
            <v>97.1</v>
          </cell>
          <cell r="G171" t="str">
            <v>105</v>
          </cell>
          <cell r="H171" t="str">
            <v>103</v>
          </cell>
          <cell r="I171" t="str">
            <v>106</v>
          </cell>
        </row>
        <row r="172">
          <cell r="A172" t="str">
            <v>Toluene-D8</v>
          </cell>
          <cell r="B172" t="str">
            <v>2037-26-5</v>
          </cell>
          <cell r="C172" t="str">
            <v>%</v>
          </cell>
          <cell r="D172" t="str">
            <v>2</v>
          </cell>
          <cell r="E172" t="str">
            <v/>
          </cell>
          <cell r="F172" t="str">
            <v>108</v>
          </cell>
          <cell r="G172" t="str">
            <v>116</v>
          </cell>
          <cell r="H172" t="str">
            <v>110</v>
          </cell>
          <cell r="I172" t="str">
            <v>105</v>
          </cell>
        </row>
        <row r="173">
          <cell r="A173" t="str">
            <v>4-Bromofluorobenzene</v>
          </cell>
          <cell r="B173" t="str">
            <v>460-00-4</v>
          </cell>
          <cell r="C173" t="str">
            <v>%</v>
          </cell>
          <cell r="D173" t="str">
            <v>2</v>
          </cell>
          <cell r="E173" t="str">
            <v/>
          </cell>
          <cell r="F173" t="str">
            <v>105</v>
          </cell>
          <cell r="G173" t="str">
            <v>114</v>
          </cell>
          <cell r="H173" t="str">
            <v>106</v>
          </cell>
          <cell r="I173" t="str">
            <v>104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26A0-89E4-43A3-9804-B6F781277421}">
  <dimension ref="A1:AF115"/>
  <sheetViews>
    <sheetView tabSelected="1" zoomScale="85" zoomScaleNormal="85" workbookViewId="0">
      <pane xSplit="2" topLeftCell="M1" activePane="topRight" state="frozen"/>
      <selection pane="topRight" activeCell="AC15" sqref="AC15"/>
    </sheetView>
  </sheetViews>
  <sheetFormatPr defaultRowHeight="12.5" x14ac:dyDescent="0.25"/>
  <cols>
    <col min="1" max="1" width="25.54296875" customWidth="1"/>
    <col min="2" max="2" width="35.453125" customWidth="1"/>
    <col min="3" max="3" width="15.7265625" customWidth="1"/>
    <col min="4" max="4" width="19" style="2" bestFit="1" customWidth="1"/>
    <col min="5" max="5" width="14.81640625" style="2" customWidth="1"/>
    <col min="6" max="10" width="10.453125" style="2" customWidth="1"/>
    <col min="11" max="12" width="14.81640625" style="2" customWidth="1"/>
    <col min="13" max="13" width="13.81640625" style="2" customWidth="1"/>
    <col min="14" max="14" width="10.453125" style="2" customWidth="1"/>
    <col min="15" max="15" width="13.81640625" style="2" customWidth="1"/>
    <col min="16" max="16" width="10.453125" style="2" customWidth="1"/>
    <col min="17" max="17" width="13.81640625" style="2" customWidth="1"/>
    <col min="18" max="18" width="10.453125" style="2" customWidth="1"/>
    <col min="19" max="19" width="13.81640625" style="2" customWidth="1"/>
    <col min="20" max="20" width="10.453125" style="2" customWidth="1"/>
    <col min="21" max="21" width="14.81640625" style="2" customWidth="1"/>
    <col min="22" max="22" width="13.81640625" style="2" customWidth="1"/>
    <col min="23" max="23" width="14.81640625" style="2" customWidth="1"/>
    <col min="24" max="24" width="12.7265625" customWidth="1"/>
    <col min="25" max="25" width="10.54296875" style="2" customWidth="1"/>
    <col min="26" max="26" width="10.81640625" customWidth="1"/>
    <col min="27" max="27" width="10.54296875" customWidth="1"/>
    <col min="28" max="29" width="10.54296875" style="2" bestFit="1" customWidth="1"/>
    <col min="30" max="30" width="9.54296875" bestFit="1" customWidth="1"/>
    <col min="31" max="31" width="10.54296875" bestFit="1" customWidth="1"/>
    <col min="32" max="32" width="9.54296875" bestFit="1" customWidth="1"/>
  </cols>
  <sheetData>
    <row r="1" spans="1:32" ht="50.25" customHeight="1" x14ac:dyDescent="0.25">
      <c r="A1" s="5" t="s">
        <v>0</v>
      </c>
    </row>
    <row r="2" spans="1:32" ht="37.9" customHeight="1" x14ac:dyDescent="0.25">
      <c r="A2" s="15" t="s">
        <v>1</v>
      </c>
      <c r="B2" s="15"/>
      <c r="T2" s="35"/>
    </row>
    <row r="3" spans="1:32" ht="31.15" customHeight="1" x14ac:dyDescent="0.35">
      <c r="A3" s="16" t="s">
        <v>2</v>
      </c>
      <c r="B3" s="17" t="s">
        <v>3</v>
      </c>
      <c r="C3" s="17" t="s">
        <v>4</v>
      </c>
      <c r="D3" s="7" t="s">
        <v>5</v>
      </c>
      <c r="E3" s="8">
        <v>44266</v>
      </c>
      <c r="F3" s="8" t="s">
        <v>6</v>
      </c>
      <c r="G3" s="8">
        <v>44517</v>
      </c>
      <c r="H3" s="8" t="s">
        <v>7</v>
      </c>
      <c r="I3" s="8" t="s">
        <v>8</v>
      </c>
      <c r="J3" s="8" t="s">
        <v>9</v>
      </c>
      <c r="K3" s="8">
        <v>44208</v>
      </c>
      <c r="L3" s="8">
        <v>44420</v>
      </c>
      <c r="M3" s="8">
        <v>44805</v>
      </c>
      <c r="N3" s="8" t="s">
        <v>10</v>
      </c>
      <c r="O3" s="8">
        <v>44806</v>
      </c>
      <c r="P3" s="8" t="s">
        <v>11</v>
      </c>
      <c r="Q3" s="8">
        <v>44807</v>
      </c>
      <c r="R3" s="8" t="s">
        <v>12</v>
      </c>
      <c r="S3" s="8">
        <v>44716</v>
      </c>
      <c r="T3" s="8">
        <v>44762</v>
      </c>
      <c r="U3" s="8">
        <v>44723</v>
      </c>
      <c r="V3" s="8">
        <v>44928</v>
      </c>
      <c r="W3" s="8">
        <v>45133</v>
      </c>
      <c r="X3" s="8">
        <v>45223</v>
      </c>
      <c r="Y3" s="8">
        <v>45305</v>
      </c>
      <c r="Z3" s="8">
        <v>45434</v>
      </c>
      <c r="AA3" s="8">
        <v>45497</v>
      </c>
      <c r="AB3" s="8">
        <v>45571</v>
      </c>
      <c r="AC3" s="8">
        <v>45664</v>
      </c>
      <c r="AD3" s="8">
        <v>45748</v>
      </c>
      <c r="AE3" s="8">
        <v>45868</v>
      </c>
      <c r="AF3" s="8">
        <v>45935</v>
      </c>
    </row>
    <row r="4" spans="1:32" ht="13" x14ac:dyDescent="0.25">
      <c r="A4" s="48" t="s">
        <v>168</v>
      </c>
      <c r="B4" s="18" t="s">
        <v>169</v>
      </c>
      <c r="C4" s="18" t="s">
        <v>170</v>
      </c>
      <c r="D4" s="24" t="s">
        <v>175</v>
      </c>
      <c r="E4" s="24" t="s">
        <v>175</v>
      </c>
      <c r="F4" s="24" t="s">
        <v>175</v>
      </c>
      <c r="G4" s="24" t="s">
        <v>175</v>
      </c>
      <c r="H4" s="24" t="s">
        <v>175</v>
      </c>
      <c r="I4" s="24" t="s">
        <v>175</v>
      </c>
      <c r="J4" s="24" t="s">
        <v>175</v>
      </c>
      <c r="K4" s="24" t="s">
        <v>175</v>
      </c>
      <c r="L4" s="24" t="s">
        <v>175</v>
      </c>
      <c r="M4" s="24" t="s">
        <v>175</v>
      </c>
      <c r="N4" s="24" t="s">
        <v>175</v>
      </c>
      <c r="O4" s="24" t="s">
        <v>175</v>
      </c>
      <c r="P4" s="24" t="s">
        <v>175</v>
      </c>
      <c r="Q4" s="24" t="s">
        <v>175</v>
      </c>
      <c r="R4" s="24" t="s">
        <v>175</v>
      </c>
      <c r="S4" s="24" t="s">
        <v>175</v>
      </c>
      <c r="T4" s="24" t="s">
        <v>175</v>
      </c>
      <c r="U4" s="24" t="s">
        <v>175</v>
      </c>
      <c r="V4" s="24" t="s">
        <v>175</v>
      </c>
      <c r="W4" s="24" t="s">
        <v>175</v>
      </c>
      <c r="X4" s="24" t="s">
        <v>175</v>
      </c>
      <c r="Y4" s="24" t="s">
        <v>175</v>
      </c>
      <c r="Z4" s="24" t="s">
        <v>175</v>
      </c>
      <c r="AA4" s="24" t="s">
        <v>175</v>
      </c>
      <c r="AB4" s="14">
        <v>14.374000000000001</v>
      </c>
      <c r="AC4" s="14">
        <v>14.423999999999999</v>
      </c>
      <c r="AD4" s="10">
        <v>14.295999999999999</v>
      </c>
      <c r="AE4" s="10">
        <v>14.417</v>
      </c>
      <c r="AF4" s="10">
        <v>14.403</v>
      </c>
    </row>
    <row r="5" spans="1:32" ht="21" customHeight="1" x14ac:dyDescent="0.25">
      <c r="A5" s="49"/>
      <c r="B5" s="18" t="s">
        <v>171</v>
      </c>
      <c r="C5" s="18" t="s">
        <v>172</v>
      </c>
      <c r="D5" s="24" t="s">
        <v>175</v>
      </c>
      <c r="E5" s="24" t="s">
        <v>175</v>
      </c>
      <c r="F5" s="24" t="s">
        <v>175</v>
      </c>
      <c r="G5" s="24" t="s">
        <v>175</v>
      </c>
      <c r="H5" s="24" t="s">
        <v>175</v>
      </c>
      <c r="I5" s="24" t="s">
        <v>175</v>
      </c>
      <c r="J5" s="24" t="s">
        <v>175</v>
      </c>
      <c r="K5" s="24" t="s">
        <v>175</v>
      </c>
      <c r="L5" s="24" t="s">
        <v>175</v>
      </c>
      <c r="M5" s="24" t="s">
        <v>175</v>
      </c>
      <c r="N5" s="24" t="s">
        <v>175</v>
      </c>
      <c r="O5" s="24" t="s">
        <v>175</v>
      </c>
      <c r="P5" s="24" t="s">
        <v>175</v>
      </c>
      <c r="Q5" s="24" t="s">
        <v>175</v>
      </c>
      <c r="R5" s="24" t="s">
        <v>175</v>
      </c>
      <c r="S5" s="24" t="s">
        <v>175</v>
      </c>
      <c r="T5" s="24" t="s">
        <v>175</v>
      </c>
      <c r="U5" s="24" t="s">
        <v>175</v>
      </c>
      <c r="V5" s="24" t="s">
        <v>175</v>
      </c>
      <c r="W5" s="24" t="s">
        <v>175</v>
      </c>
      <c r="X5" s="24" t="s">
        <v>175</v>
      </c>
      <c r="Y5" s="24" t="s">
        <v>175</v>
      </c>
      <c r="Z5" s="24" t="s">
        <v>175</v>
      </c>
      <c r="AA5" s="24" t="s">
        <v>175</v>
      </c>
      <c r="AB5" s="14">
        <v>67.94</v>
      </c>
      <c r="AC5" s="14">
        <f>67920/1000</f>
        <v>67.92</v>
      </c>
      <c r="AD5" s="10">
        <v>67.930000000000007</v>
      </c>
      <c r="AE5" s="10">
        <v>67.930000000000007</v>
      </c>
      <c r="AF5" s="60" t="s">
        <v>175</v>
      </c>
    </row>
    <row r="6" spans="1:32" ht="13" x14ac:dyDescent="0.25">
      <c r="A6" s="50"/>
      <c r="B6" s="18" t="s">
        <v>173</v>
      </c>
      <c r="C6" s="18" t="s">
        <v>174</v>
      </c>
      <c r="D6" s="24" t="s">
        <v>175</v>
      </c>
      <c r="E6" s="24" t="s">
        <v>175</v>
      </c>
      <c r="F6" s="24" t="s">
        <v>175</v>
      </c>
      <c r="G6" s="24" t="s">
        <v>175</v>
      </c>
      <c r="H6" s="24" t="s">
        <v>175</v>
      </c>
      <c r="I6" s="24" t="s">
        <v>175</v>
      </c>
      <c r="J6" s="24" t="s">
        <v>175</v>
      </c>
      <c r="K6" s="24" t="s">
        <v>175</v>
      </c>
      <c r="L6" s="24" t="s">
        <v>175</v>
      </c>
      <c r="M6" s="24" t="s">
        <v>175</v>
      </c>
      <c r="N6" s="24" t="s">
        <v>175</v>
      </c>
      <c r="O6" s="24" t="s">
        <v>175</v>
      </c>
      <c r="P6" s="24" t="s">
        <v>175</v>
      </c>
      <c r="Q6" s="24" t="s">
        <v>175</v>
      </c>
      <c r="R6" s="24" t="s">
        <v>175</v>
      </c>
      <c r="S6" s="24" t="s">
        <v>175</v>
      </c>
      <c r="T6" s="24" t="s">
        <v>175</v>
      </c>
      <c r="U6" s="24" t="s">
        <v>175</v>
      </c>
      <c r="V6" s="24" t="s">
        <v>175</v>
      </c>
      <c r="W6" s="24" t="s">
        <v>175</v>
      </c>
      <c r="X6" s="24" t="s">
        <v>175</v>
      </c>
      <c r="Y6" s="24" t="s">
        <v>175</v>
      </c>
      <c r="Z6" s="24" t="s">
        <v>175</v>
      </c>
      <c r="AA6" s="24" t="s">
        <v>175</v>
      </c>
      <c r="AB6" s="14">
        <v>1.69</v>
      </c>
      <c r="AC6" s="14">
        <v>1.27</v>
      </c>
      <c r="AD6" s="10">
        <v>0.85</v>
      </c>
      <c r="AE6" s="10">
        <v>0.5</v>
      </c>
      <c r="AF6" s="10">
        <v>1.69</v>
      </c>
    </row>
    <row r="7" spans="1:32" ht="12.75" customHeight="1" x14ac:dyDescent="0.25">
      <c r="A7" s="45" t="s">
        <v>13</v>
      </c>
      <c r="B7" s="18" t="s">
        <v>14</v>
      </c>
      <c r="C7" s="18" t="s">
        <v>15</v>
      </c>
      <c r="D7" s="36">
        <v>0.01</v>
      </c>
      <c r="E7" s="10">
        <v>7.6</v>
      </c>
      <c r="F7" s="36">
        <v>7.55</v>
      </c>
      <c r="G7" s="36">
        <v>7.52</v>
      </c>
      <c r="H7" s="36">
        <v>7</v>
      </c>
      <c r="I7" s="10">
        <v>7.45</v>
      </c>
      <c r="J7" s="10">
        <v>7.7</v>
      </c>
      <c r="K7" s="10">
        <v>7.52</v>
      </c>
      <c r="L7" s="36">
        <v>7.22</v>
      </c>
      <c r="M7" s="36">
        <v>7.59</v>
      </c>
      <c r="N7" s="36">
        <v>7.36</v>
      </c>
      <c r="O7" s="36">
        <v>7.37</v>
      </c>
      <c r="P7" s="36">
        <v>7.64</v>
      </c>
      <c r="Q7" s="36">
        <v>7.47</v>
      </c>
      <c r="R7" s="36">
        <v>7.29</v>
      </c>
      <c r="S7" s="36">
        <v>7.01</v>
      </c>
      <c r="T7" s="10">
        <v>7.44</v>
      </c>
      <c r="U7" s="10">
        <v>7.65</v>
      </c>
      <c r="V7" s="36">
        <v>7</v>
      </c>
      <c r="W7" s="36">
        <v>7.01</v>
      </c>
      <c r="X7" s="36">
        <v>7.39</v>
      </c>
      <c r="Y7" s="37">
        <v>7.1</v>
      </c>
      <c r="Z7" s="10">
        <v>7.37</v>
      </c>
      <c r="AA7" s="10">
        <v>7.16</v>
      </c>
      <c r="AB7" s="14">
        <v>7.54</v>
      </c>
      <c r="AC7" s="14">
        <v>6.96</v>
      </c>
      <c r="AD7" s="10">
        <v>7.2</v>
      </c>
      <c r="AE7" s="10">
        <v>6.99</v>
      </c>
      <c r="AF7" s="10" t="str">
        <f>VLOOKUP(B7,'[1]Client GROUNDWATER - 1'!$A:$F,6,0)</f>
        <v>7.33</v>
      </c>
    </row>
    <row r="8" spans="1:32" x14ac:dyDescent="0.25">
      <c r="A8" s="46"/>
      <c r="B8" s="18" t="s">
        <v>16</v>
      </c>
      <c r="C8" s="18" t="s">
        <v>17</v>
      </c>
      <c r="D8" s="36">
        <v>1</v>
      </c>
      <c r="E8" s="36">
        <v>1100</v>
      </c>
      <c r="F8" s="36">
        <v>1090</v>
      </c>
      <c r="G8" s="36">
        <v>1110</v>
      </c>
      <c r="H8" s="36">
        <v>1070</v>
      </c>
      <c r="I8" s="36">
        <v>1080</v>
      </c>
      <c r="J8" s="36">
        <v>1090</v>
      </c>
      <c r="K8" s="36">
        <v>1070</v>
      </c>
      <c r="L8" s="36">
        <v>1040</v>
      </c>
      <c r="M8" s="36">
        <v>1090</v>
      </c>
      <c r="N8" s="36">
        <v>1080</v>
      </c>
      <c r="O8" s="36">
        <v>1100</v>
      </c>
      <c r="P8" s="36">
        <v>1100</v>
      </c>
      <c r="Q8" s="36">
        <v>1120</v>
      </c>
      <c r="R8" s="10">
        <v>1020</v>
      </c>
      <c r="S8" s="36">
        <v>1050</v>
      </c>
      <c r="T8" s="36">
        <v>1100</v>
      </c>
      <c r="U8" s="36">
        <v>1120</v>
      </c>
      <c r="V8" s="36">
        <v>962</v>
      </c>
      <c r="W8" s="36">
        <v>1100</v>
      </c>
      <c r="X8" s="36">
        <v>1110</v>
      </c>
      <c r="Y8" s="37">
        <v>1080</v>
      </c>
      <c r="Z8" s="10">
        <v>1060</v>
      </c>
      <c r="AA8" s="10">
        <v>1110</v>
      </c>
      <c r="AB8" s="14">
        <v>1070</v>
      </c>
      <c r="AC8" s="14">
        <v>1090</v>
      </c>
      <c r="AD8" s="10">
        <v>1060</v>
      </c>
      <c r="AE8" s="10">
        <v>1090</v>
      </c>
      <c r="AF8" s="10" t="str">
        <f>VLOOKUP(B8,'[1]Client GROUNDWATER - 1'!$A:$F,6,0)</f>
        <v>1090</v>
      </c>
    </row>
    <row r="9" spans="1:32" x14ac:dyDescent="0.25">
      <c r="A9" s="46"/>
      <c r="B9" s="18" t="s">
        <v>18</v>
      </c>
      <c r="C9" s="18" t="s">
        <v>19</v>
      </c>
      <c r="D9" s="36">
        <v>10</v>
      </c>
      <c r="E9" s="36">
        <v>713</v>
      </c>
      <c r="F9" s="36">
        <v>605</v>
      </c>
      <c r="G9" s="36">
        <v>598</v>
      </c>
      <c r="H9" s="36">
        <v>744</v>
      </c>
      <c r="I9" s="36">
        <v>820</v>
      </c>
      <c r="J9" s="36">
        <v>680</v>
      </c>
      <c r="K9" s="36">
        <v>706</v>
      </c>
      <c r="L9" s="36">
        <v>732</v>
      </c>
      <c r="M9" s="36">
        <v>766</v>
      </c>
      <c r="N9" s="36">
        <v>682</v>
      </c>
      <c r="O9" s="36">
        <v>716</v>
      </c>
      <c r="P9" s="36">
        <v>754</v>
      </c>
      <c r="Q9" s="36">
        <v>744</v>
      </c>
      <c r="R9" s="36">
        <v>644</v>
      </c>
      <c r="S9" s="36">
        <v>562</v>
      </c>
      <c r="T9" s="36">
        <v>617</v>
      </c>
      <c r="U9" s="36">
        <v>574</v>
      </c>
      <c r="V9" s="36">
        <v>605</v>
      </c>
      <c r="W9" s="36">
        <v>640</v>
      </c>
      <c r="X9" s="36">
        <v>638</v>
      </c>
      <c r="Y9" s="37">
        <v>684</v>
      </c>
      <c r="Z9" s="10">
        <v>665</v>
      </c>
      <c r="AA9" s="10">
        <v>666</v>
      </c>
      <c r="AB9" s="14">
        <v>632</v>
      </c>
      <c r="AC9" s="14">
        <v>725</v>
      </c>
      <c r="AD9" s="10">
        <v>690</v>
      </c>
      <c r="AE9" s="10">
        <v>673</v>
      </c>
      <c r="AF9" s="10" t="str">
        <f>VLOOKUP(B9,'[1]Client GROUNDWATER - 1'!$A:$F,6,0)</f>
        <v>624</v>
      </c>
    </row>
    <row r="10" spans="1:32" x14ac:dyDescent="0.25">
      <c r="A10" s="46"/>
      <c r="B10" s="18" t="s">
        <v>20</v>
      </c>
      <c r="C10" s="18" t="s">
        <v>19</v>
      </c>
      <c r="D10" s="36">
        <v>1</v>
      </c>
      <c r="E10" s="38" t="s">
        <v>21</v>
      </c>
      <c r="F10" s="36">
        <v>3</v>
      </c>
      <c r="G10" s="36">
        <v>2</v>
      </c>
      <c r="H10" s="36">
        <v>1</v>
      </c>
      <c r="I10" s="36" t="s">
        <v>22</v>
      </c>
      <c r="J10" s="36" t="s">
        <v>22</v>
      </c>
      <c r="K10" s="36" t="s">
        <v>22</v>
      </c>
      <c r="L10" s="36">
        <v>3</v>
      </c>
      <c r="M10" s="36">
        <v>2</v>
      </c>
      <c r="N10" s="36">
        <v>2</v>
      </c>
      <c r="O10" s="36">
        <v>2</v>
      </c>
      <c r="P10" s="36">
        <v>4</v>
      </c>
      <c r="Q10" s="36">
        <v>2</v>
      </c>
      <c r="R10" s="36">
        <v>5</v>
      </c>
      <c r="S10" s="36">
        <v>10</v>
      </c>
      <c r="T10" s="36" t="s">
        <v>22</v>
      </c>
      <c r="U10" s="36" t="s">
        <v>22</v>
      </c>
      <c r="V10" s="36">
        <v>2</v>
      </c>
      <c r="W10" s="36">
        <v>4</v>
      </c>
      <c r="X10" s="36">
        <v>20</v>
      </c>
      <c r="Y10" s="37">
        <v>40</v>
      </c>
      <c r="Z10" s="10">
        <v>53</v>
      </c>
      <c r="AA10" s="10">
        <v>43</v>
      </c>
      <c r="AB10" s="14">
        <v>44</v>
      </c>
      <c r="AC10" s="14">
        <v>8</v>
      </c>
      <c r="AD10" s="10">
        <v>5</v>
      </c>
      <c r="AE10" s="10">
        <v>7</v>
      </c>
      <c r="AF10" s="10" t="str">
        <f>VLOOKUP(B10,'[1]Client GROUNDWATER - 1'!$A:$F,6,0)</f>
        <v>6</v>
      </c>
    </row>
    <row r="11" spans="1:32" x14ac:dyDescent="0.25">
      <c r="A11" s="46"/>
      <c r="B11" s="18" t="s">
        <v>23</v>
      </c>
      <c r="C11" s="18" t="s">
        <v>24</v>
      </c>
      <c r="D11" s="36">
        <v>0.1</v>
      </c>
      <c r="E11" s="36">
        <v>0.33</v>
      </c>
      <c r="F11" s="36">
        <v>0.45</v>
      </c>
      <c r="G11" s="36">
        <v>0.34</v>
      </c>
      <c r="H11" s="36">
        <v>0.39</v>
      </c>
      <c r="I11" s="36">
        <v>0.36</v>
      </c>
      <c r="J11" s="36">
        <v>0.34</v>
      </c>
      <c r="K11" s="36">
        <v>0.34</v>
      </c>
      <c r="L11" s="36">
        <v>0.37</v>
      </c>
      <c r="M11" s="36">
        <v>0.26</v>
      </c>
      <c r="N11" s="36">
        <v>0.21</v>
      </c>
      <c r="O11" s="36">
        <v>0.24</v>
      </c>
      <c r="P11" s="36">
        <v>0.31</v>
      </c>
      <c r="Q11" s="36">
        <v>0.36</v>
      </c>
      <c r="R11" s="38" t="s">
        <v>25</v>
      </c>
      <c r="S11" s="36">
        <v>0.31</v>
      </c>
      <c r="T11" s="36">
        <v>0.39</v>
      </c>
      <c r="U11" s="36">
        <v>0.33</v>
      </c>
      <c r="V11" s="36">
        <v>0.41</v>
      </c>
      <c r="W11" s="36">
        <v>0.3</v>
      </c>
      <c r="X11" s="36">
        <v>0.3</v>
      </c>
      <c r="Y11" s="39" t="s">
        <v>25</v>
      </c>
      <c r="Z11" s="10">
        <v>0.28999999999999998</v>
      </c>
      <c r="AA11" s="12">
        <v>0.36</v>
      </c>
      <c r="AB11" s="14">
        <v>0.3</v>
      </c>
      <c r="AC11" s="14">
        <v>0.33</v>
      </c>
      <c r="AD11" s="10">
        <v>0.32</v>
      </c>
      <c r="AE11" s="10">
        <v>0.35</v>
      </c>
      <c r="AF11" s="10">
        <v>0.38</v>
      </c>
    </row>
    <row r="12" spans="1:32" x14ac:dyDescent="0.25">
      <c r="A12" s="46"/>
      <c r="B12" s="18" t="s">
        <v>26</v>
      </c>
      <c r="C12" s="18" t="s">
        <v>19</v>
      </c>
      <c r="D12" s="36">
        <v>1</v>
      </c>
      <c r="E12" s="36" t="s">
        <v>22</v>
      </c>
      <c r="F12" s="36" t="s">
        <v>22</v>
      </c>
      <c r="G12" s="36" t="s">
        <v>22</v>
      </c>
      <c r="H12" s="36" t="s">
        <v>22</v>
      </c>
      <c r="I12" s="36" t="s">
        <v>22</v>
      </c>
      <c r="J12" s="36" t="s">
        <v>22</v>
      </c>
      <c r="K12" s="36" t="s">
        <v>22</v>
      </c>
      <c r="L12" s="36" t="s">
        <v>22</v>
      </c>
      <c r="M12" s="36" t="s">
        <v>22</v>
      </c>
      <c r="N12" s="36" t="s">
        <v>22</v>
      </c>
      <c r="O12" s="36" t="s">
        <v>22</v>
      </c>
      <c r="P12" s="36" t="s">
        <v>22</v>
      </c>
      <c r="Q12" s="36" t="s">
        <v>22</v>
      </c>
      <c r="R12" s="36" t="s">
        <v>22</v>
      </c>
      <c r="S12" s="36" t="s">
        <v>22</v>
      </c>
      <c r="T12" s="36" t="s">
        <v>22</v>
      </c>
      <c r="U12" s="36" t="s">
        <v>22</v>
      </c>
      <c r="V12" s="36" t="s">
        <v>22</v>
      </c>
      <c r="W12" s="36" t="s">
        <v>22</v>
      </c>
      <c r="X12" s="36" t="s">
        <v>22</v>
      </c>
      <c r="Y12" s="39" t="s">
        <v>22</v>
      </c>
      <c r="Z12" s="10" t="s">
        <v>22</v>
      </c>
      <c r="AA12" s="10" t="s">
        <v>22</v>
      </c>
      <c r="AB12" s="10" t="s">
        <v>22</v>
      </c>
      <c r="AC12" s="10" t="s">
        <v>22</v>
      </c>
      <c r="AD12" s="10" t="s">
        <v>22</v>
      </c>
      <c r="AE12" s="10" t="s">
        <v>22</v>
      </c>
      <c r="AF12" s="10" t="str">
        <f>VLOOKUP(B12,'[1]Client GROUNDWATER - 1'!$A:$F,6,0)</f>
        <v>&lt;1</v>
      </c>
    </row>
    <row r="13" spans="1:32" x14ac:dyDescent="0.25">
      <c r="A13" s="46"/>
      <c r="B13" s="18" t="s">
        <v>27</v>
      </c>
      <c r="C13" s="18" t="s">
        <v>19</v>
      </c>
      <c r="D13" s="36">
        <v>1</v>
      </c>
      <c r="E13" s="36" t="s">
        <v>22</v>
      </c>
      <c r="F13" s="36" t="s">
        <v>22</v>
      </c>
      <c r="G13" s="36" t="s">
        <v>22</v>
      </c>
      <c r="H13" s="36" t="s">
        <v>22</v>
      </c>
      <c r="I13" s="36" t="s">
        <v>22</v>
      </c>
      <c r="J13" s="36" t="s">
        <v>22</v>
      </c>
      <c r="K13" s="36" t="s">
        <v>22</v>
      </c>
      <c r="L13" s="36" t="s">
        <v>22</v>
      </c>
      <c r="M13" s="36" t="s">
        <v>22</v>
      </c>
      <c r="N13" s="36" t="s">
        <v>22</v>
      </c>
      <c r="O13" s="36" t="s">
        <v>22</v>
      </c>
      <c r="P13" s="36" t="s">
        <v>22</v>
      </c>
      <c r="Q13" s="36" t="s">
        <v>22</v>
      </c>
      <c r="R13" s="36" t="s">
        <v>22</v>
      </c>
      <c r="S13" s="36" t="s">
        <v>22</v>
      </c>
      <c r="T13" s="36" t="s">
        <v>22</v>
      </c>
      <c r="U13" s="36" t="s">
        <v>22</v>
      </c>
      <c r="V13" s="10" t="s">
        <v>22</v>
      </c>
      <c r="W13" s="36" t="s">
        <v>22</v>
      </c>
      <c r="X13" s="36" t="s">
        <v>22</v>
      </c>
      <c r="Y13" s="39" t="s">
        <v>22</v>
      </c>
      <c r="Z13" s="10" t="s">
        <v>22</v>
      </c>
      <c r="AA13" s="12" t="s">
        <v>22</v>
      </c>
      <c r="AB13" s="10" t="s">
        <v>22</v>
      </c>
      <c r="AC13" s="10" t="s">
        <v>22</v>
      </c>
      <c r="AD13" s="10" t="s">
        <v>22</v>
      </c>
      <c r="AE13" s="10" t="s">
        <v>22</v>
      </c>
      <c r="AF13" s="10" t="str">
        <f>VLOOKUP(B13,'[1]Client GROUNDWATER - 1'!$A:$F,6,0)</f>
        <v>&lt;1</v>
      </c>
    </row>
    <row r="14" spans="1:32" x14ac:dyDescent="0.25">
      <c r="A14" s="46"/>
      <c r="B14" s="18" t="s">
        <v>28</v>
      </c>
      <c r="C14" s="18" t="s">
        <v>19</v>
      </c>
      <c r="D14" s="36">
        <v>1</v>
      </c>
      <c r="E14" s="36">
        <v>484</v>
      </c>
      <c r="F14" s="36">
        <v>478</v>
      </c>
      <c r="G14" s="36">
        <v>395</v>
      </c>
      <c r="H14" s="36">
        <v>496</v>
      </c>
      <c r="I14" s="36">
        <v>480</v>
      </c>
      <c r="J14" s="36">
        <v>373</v>
      </c>
      <c r="K14" s="36">
        <v>478</v>
      </c>
      <c r="L14" s="36">
        <v>494</v>
      </c>
      <c r="M14" s="36">
        <v>480</v>
      </c>
      <c r="N14" s="36">
        <v>464</v>
      </c>
      <c r="O14" s="36">
        <v>448</v>
      </c>
      <c r="P14" s="36">
        <v>484</v>
      </c>
      <c r="Q14" s="36">
        <v>492</v>
      </c>
      <c r="R14" s="36">
        <v>479</v>
      </c>
      <c r="S14" s="36">
        <v>479</v>
      </c>
      <c r="T14" s="36">
        <v>461</v>
      </c>
      <c r="U14" s="36">
        <v>501</v>
      </c>
      <c r="V14" s="36">
        <v>454</v>
      </c>
      <c r="W14" s="36">
        <v>474</v>
      </c>
      <c r="X14" s="36">
        <v>476</v>
      </c>
      <c r="Y14" s="37">
        <v>473</v>
      </c>
      <c r="Z14" s="10">
        <v>480</v>
      </c>
      <c r="AA14" s="10">
        <v>484</v>
      </c>
      <c r="AB14" s="14">
        <v>458</v>
      </c>
      <c r="AC14" s="14">
        <v>478</v>
      </c>
      <c r="AD14" s="10">
        <v>491</v>
      </c>
      <c r="AE14" s="10">
        <v>490</v>
      </c>
      <c r="AF14" s="10" t="str">
        <f>VLOOKUP(B14,'[1]Client GROUNDWATER - 1'!$A:$F,6,0)</f>
        <v>485</v>
      </c>
    </row>
    <row r="15" spans="1:32" x14ac:dyDescent="0.25">
      <c r="A15" s="46"/>
      <c r="B15" s="18" t="s">
        <v>29</v>
      </c>
      <c r="C15" s="18" t="s">
        <v>19</v>
      </c>
      <c r="D15" s="36">
        <v>1</v>
      </c>
      <c r="E15" s="36">
        <v>484</v>
      </c>
      <c r="F15" s="36">
        <v>478</v>
      </c>
      <c r="G15" s="36">
        <v>395</v>
      </c>
      <c r="H15" s="36">
        <v>496</v>
      </c>
      <c r="I15" s="36">
        <v>480</v>
      </c>
      <c r="J15" s="36">
        <v>373</v>
      </c>
      <c r="K15" s="36">
        <v>478</v>
      </c>
      <c r="L15" s="36">
        <v>494</v>
      </c>
      <c r="M15" s="36">
        <v>480</v>
      </c>
      <c r="N15" s="36">
        <v>464</v>
      </c>
      <c r="O15" s="36">
        <v>448</v>
      </c>
      <c r="P15" s="36">
        <v>484</v>
      </c>
      <c r="Q15" s="36">
        <v>492</v>
      </c>
      <c r="R15" s="36">
        <v>479</v>
      </c>
      <c r="S15" s="36">
        <v>479</v>
      </c>
      <c r="T15" s="36">
        <v>461</v>
      </c>
      <c r="U15" s="36">
        <v>501</v>
      </c>
      <c r="V15" s="36">
        <v>454</v>
      </c>
      <c r="W15" s="36">
        <v>474</v>
      </c>
      <c r="X15" s="36">
        <v>476</v>
      </c>
      <c r="Y15" s="37">
        <v>473</v>
      </c>
      <c r="Z15" s="10">
        <v>480</v>
      </c>
      <c r="AA15" s="10">
        <v>484</v>
      </c>
      <c r="AB15" s="14">
        <v>458</v>
      </c>
      <c r="AC15" s="14">
        <v>478</v>
      </c>
      <c r="AD15" s="10">
        <v>491</v>
      </c>
      <c r="AE15" s="10">
        <v>490</v>
      </c>
      <c r="AF15" s="10" t="str">
        <f>VLOOKUP(B15,'[1]Client GROUNDWATER - 1'!$A:$F,6,0)</f>
        <v>485</v>
      </c>
    </row>
    <row r="16" spans="1:32" x14ac:dyDescent="0.25">
      <c r="A16" s="46"/>
      <c r="B16" s="18" t="s">
        <v>30</v>
      </c>
      <c r="C16" s="18" t="s">
        <v>19</v>
      </c>
      <c r="D16" s="36">
        <v>1</v>
      </c>
      <c r="E16" s="36">
        <v>81</v>
      </c>
      <c r="F16" s="36">
        <v>90</v>
      </c>
      <c r="G16" s="36">
        <v>86</v>
      </c>
      <c r="H16" s="36">
        <v>82</v>
      </c>
      <c r="I16" s="36">
        <v>79</v>
      </c>
      <c r="J16" s="36">
        <v>86</v>
      </c>
      <c r="K16" s="36">
        <v>80</v>
      </c>
      <c r="L16" s="36">
        <v>82</v>
      </c>
      <c r="M16" s="36">
        <v>83</v>
      </c>
      <c r="N16" s="36">
        <v>88</v>
      </c>
      <c r="O16" s="36">
        <v>81</v>
      </c>
      <c r="P16" s="36">
        <v>82</v>
      </c>
      <c r="Q16" s="36">
        <v>80</v>
      </c>
      <c r="R16" s="36">
        <v>81</v>
      </c>
      <c r="S16" s="36">
        <v>81</v>
      </c>
      <c r="T16" s="36">
        <v>86</v>
      </c>
      <c r="U16" s="36">
        <v>83</v>
      </c>
      <c r="V16" s="36">
        <v>96</v>
      </c>
      <c r="W16" s="36">
        <v>86</v>
      </c>
      <c r="X16" s="36">
        <v>79</v>
      </c>
      <c r="Y16" s="37">
        <v>82</v>
      </c>
      <c r="Z16" s="10">
        <v>79</v>
      </c>
      <c r="AA16" s="10">
        <v>91</v>
      </c>
      <c r="AB16" s="14">
        <v>80</v>
      </c>
      <c r="AC16" s="14">
        <v>82</v>
      </c>
      <c r="AD16" s="10">
        <v>85</v>
      </c>
      <c r="AE16" s="10">
        <v>56</v>
      </c>
      <c r="AF16" s="10" t="str">
        <f>VLOOKUP(B16,'[1]Client GROUNDWATER - 1'!$A:$F,6,0)</f>
        <v>88</v>
      </c>
    </row>
    <row r="17" spans="1:32" x14ac:dyDescent="0.25">
      <c r="A17" s="46"/>
      <c r="B17" s="18" t="s">
        <v>31</v>
      </c>
      <c r="C17" s="18" t="s">
        <v>19</v>
      </c>
      <c r="D17" s="36">
        <v>1</v>
      </c>
      <c r="E17" s="36">
        <v>61</v>
      </c>
      <c r="F17" s="36">
        <v>59</v>
      </c>
      <c r="G17" s="36">
        <v>54</v>
      </c>
      <c r="H17" s="36">
        <v>60</v>
      </c>
      <c r="I17" s="36">
        <v>55</v>
      </c>
      <c r="J17" s="36">
        <v>60</v>
      </c>
      <c r="K17" s="36">
        <v>60</v>
      </c>
      <c r="L17" s="36">
        <v>54</v>
      </c>
      <c r="M17" s="36">
        <v>56</v>
      </c>
      <c r="N17" s="36">
        <v>76</v>
      </c>
      <c r="O17" s="36">
        <v>54</v>
      </c>
      <c r="P17" s="36">
        <v>61</v>
      </c>
      <c r="Q17" s="36">
        <v>56</v>
      </c>
      <c r="R17" s="36">
        <v>62</v>
      </c>
      <c r="S17" s="36">
        <v>55</v>
      </c>
      <c r="T17" s="36">
        <v>60</v>
      </c>
      <c r="U17" s="36">
        <v>56</v>
      </c>
      <c r="V17" s="36">
        <v>54</v>
      </c>
      <c r="W17" s="36">
        <v>67</v>
      </c>
      <c r="X17" s="36">
        <v>76</v>
      </c>
      <c r="Y17" s="37">
        <v>57</v>
      </c>
      <c r="Z17" s="10">
        <v>56</v>
      </c>
      <c r="AA17" s="10">
        <v>53</v>
      </c>
      <c r="AB17" s="14">
        <v>54</v>
      </c>
      <c r="AC17" s="14">
        <v>51</v>
      </c>
      <c r="AD17" s="10">
        <v>59</v>
      </c>
      <c r="AE17" s="10">
        <v>68</v>
      </c>
      <c r="AF17" s="10" t="str">
        <f>VLOOKUP(B17,'[1]Client GROUNDWATER - 1'!$A:$F,6,0)</f>
        <v>60</v>
      </c>
    </row>
    <row r="18" spans="1:32" x14ac:dyDescent="0.25">
      <c r="A18" s="46"/>
      <c r="B18" s="18" t="s">
        <v>32</v>
      </c>
      <c r="C18" s="18" t="s">
        <v>19</v>
      </c>
      <c r="D18" s="36">
        <v>1</v>
      </c>
      <c r="E18" s="36">
        <v>129</v>
      </c>
      <c r="F18" s="36">
        <v>131</v>
      </c>
      <c r="G18" s="36">
        <v>116</v>
      </c>
      <c r="H18" s="36">
        <v>127</v>
      </c>
      <c r="I18" s="36">
        <v>124</v>
      </c>
      <c r="J18" s="36">
        <v>125</v>
      </c>
      <c r="K18" s="36">
        <v>134</v>
      </c>
      <c r="L18" s="36">
        <v>125</v>
      </c>
      <c r="M18" s="36">
        <v>122</v>
      </c>
      <c r="N18" s="36">
        <v>138</v>
      </c>
      <c r="O18" s="36">
        <v>139</v>
      </c>
      <c r="P18" s="36">
        <v>139</v>
      </c>
      <c r="Q18" s="36">
        <v>130</v>
      </c>
      <c r="R18" s="36">
        <v>129</v>
      </c>
      <c r="S18" s="36">
        <v>132</v>
      </c>
      <c r="T18" s="36">
        <v>124</v>
      </c>
      <c r="U18" s="36">
        <v>133</v>
      </c>
      <c r="V18" s="36">
        <v>103</v>
      </c>
      <c r="W18" s="36">
        <v>135</v>
      </c>
      <c r="X18" s="36">
        <v>118</v>
      </c>
      <c r="Y18" s="37">
        <v>155</v>
      </c>
      <c r="Z18" s="10">
        <v>113</v>
      </c>
      <c r="AA18" s="10">
        <v>113</v>
      </c>
      <c r="AB18" s="14">
        <v>136</v>
      </c>
      <c r="AC18" s="14">
        <v>131</v>
      </c>
      <c r="AD18" s="10">
        <v>134</v>
      </c>
      <c r="AE18" s="10">
        <v>108</v>
      </c>
      <c r="AF18" s="10" t="str">
        <f>VLOOKUP(B18,'[1]Client GROUNDWATER - 1'!$A:$F,6,0)</f>
        <v>136</v>
      </c>
    </row>
    <row r="19" spans="1:32" x14ac:dyDescent="0.25">
      <c r="A19" s="46"/>
      <c r="B19" s="18" t="s">
        <v>33</v>
      </c>
      <c r="C19" s="18" t="s">
        <v>19</v>
      </c>
      <c r="D19" s="36">
        <v>1</v>
      </c>
      <c r="E19" s="36">
        <v>47</v>
      </c>
      <c r="F19" s="36">
        <v>54</v>
      </c>
      <c r="G19" s="36">
        <v>44</v>
      </c>
      <c r="H19" s="36">
        <v>49</v>
      </c>
      <c r="I19" s="36">
        <v>48</v>
      </c>
      <c r="J19" s="36">
        <v>49</v>
      </c>
      <c r="K19" s="36">
        <v>50</v>
      </c>
      <c r="L19" s="36">
        <v>47</v>
      </c>
      <c r="M19" s="36">
        <v>47</v>
      </c>
      <c r="N19" s="36">
        <v>57</v>
      </c>
      <c r="O19" s="36">
        <v>50</v>
      </c>
      <c r="P19" s="36">
        <v>50</v>
      </c>
      <c r="Q19" s="36">
        <v>48</v>
      </c>
      <c r="R19" s="36">
        <v>49</v>
      </c>
      <c r="S19" s="36">
        <v>46</v>
      </c>
      <c r="T19" s="36">
        <v>49</v>
      </c>
      <c r="U19" s="36">
        <v>44</v>
      </c>
      <c r="V19" s="36">
        <v>43</v>
      </c>
      <c r="W19" s="36">
        <v>51</v>
      </c>
      <c r="X19" s="36">
        <v>46</v>
      </c>
      <c r="Y19" s="37">
        <v>53</v>
      </c>
      <c r="Z19" s="10">
        <v>43</v>
      </c>
      <c r="AA19" s="10">
        <v>43</v>
      </c>
      <c r="AB19" s="14">
        <v>50</v>
      </c>
      <c r="AC19" s="14">
        <v>49</v>
      </c>
      <c r="AD19" s="10">
        <v>50</v>
      </c>
      <c r="AE19" s="10">
        <v>43</v>
      </c>
      <c r="AF19" s="10" t="str">
        <f>VLOOKUP(B19,'[1]Client GROUNDWATER - 1'!$A:$F,6,0)</f>
        <v>55</v>
      </c>
    </row>
    <row r="20" spans="1:32" x14ac:dyDescent="0.25">
      <c r="A20" s="46"/>
      <c r="B20" s="18" t="s">
        <v>34</v>
      </c>
      <c r="C20" s="18" t="s">
        <v>19</v>
      </c>
      <c r="D20" s="36">
        <v>1</v>
      </c>
      <c r="E20" s="36">
        <v>38</v>
      </c>
      <c r="F20" s="36">
        <v>48</v>
      </c>
      <c r="G20" s="36">
        <v>38</v>
      </c>
      <c r="H20" s="36">
        <v>42</v>
      </c>
      <c r="I20" s="36">
        <v>41</v>
      </c>
      <c r="J20" s="36">
        <v>40</v>
      </c>
      <c r="K20" s="36">
        <v>41</v>
      </c>
      <c r="L20" s="36">
        <v>40</v>
      </c>
      <c r="M20" s="36">
        <v>39</v>
      </c>
      <c r="N20" s="36">
        <v>43</v>
      </c>
      <c r="O20" s="36">
        <v>41</v>
      </c>
      <c r="P20" s="36">
        <v>40</v>
      </c>
      <c r="Q20" s="36">
        <v>39</v>
      </c>
      <c r="R20" s="36">
        <v>39</v>
      </c>
      <c r="S20" s="36">
        <v>37</v>
      </c>
      <c r="T20" s="36">
        <v>38</v>
      </c>
      <c r="U20" s="36">
        <v>37</v>
      </c>
      <c r="V20" s="36">
        <v>35</v>
      </c>
      <c r="W20" s="36">
        <v>40</v>
      </c>
      <c r="X20" s="36">
        <v>36</v>
      </c>
      <c r="Y20" s="37">
        <v>42</v>
      </c>
      <c r="Z20" s="10">
        <v>34</v>
      </c>
      <c r="AA20" s="10">
        <v>37</v>
      </c>
      <c r="AB20" s="14">
        <v>40</v>
      </c>
      <c r="AC20" s="14">
        <v>40</v>
      </c>
      <c r="AD20" s="10">
        <v>42</v>
      </c>
      <c r="AE20" s="10">
        <v>37</v>
      </c>
      <c r="AF20" s="10" t="str">
        <f>VLOOKUP(B20,'[1]Client GROUNDWATER - 1'!$A:$F,6,0)</f>
        <v>46</v>
      </c>
    </row>
    <row r="21" spans="1:32" x14ac:dyDescent="0.25">
      <c r="A21" s="46"/>
      <c r="B21" s="18" t="s">
        <v>35</v>
      </c>
      <c r="C21" s="18" t="s">
        <v>19</v>
      </c>
      <c r="D21" s="36">
        <v>1</v>
      </c>
      <c r="E21" s="36">
        <v>8</v>
      </c>
      <c r="F21" s="36">
        <v>10</v>
      </c>
      <c r="G21" s="36">
        <v>7</v>
      </c>
      <c r="H21" s="36">
        <v>9</v>
      </c>
      <c r="I21" s="36">
        <v>8</v>
      </c>
      <c r="J21" s="36">
        <v>8</v>
      </c>
      <c r="K21" s="36">
        <v>9</v>
      </c>
      <c r="L21" s="36">
        <v>8</v>
      </c>
      <c r="M21" s="36">
        <v>8</v>
      </c>
      <c r="N21" s="36">
        <v>8</v>
      </c>
      <c r="O21" s="36">
        <v>9</v>
      </c>
      <c r="P21" s="36">
        <v>9</v>
      </c>
      <c r="Q21" s="36">
        <v>8</v>
      </c>
      <c r="R21" s="36">
        <v>8</v>
      </c>
      <c r="S21" s="36">
        <v>9</v>
      </c>
      <c r="T21" s="36">
        <v>7</v>
      </c>
      <c r="U21" s="36">
        <v>8</v>
      </c>
      <c r="V21" s="36">
        <v>6</v>
      </c>
      <c r="W21" s="36">
        <v>9</v>
      </c>
      <c r="X21" s="36">
        <v>7</v>
      </c>
      <c r="Y21" s="37">
        <v>8</v>
      </c>
      <c r="Z21" s="10">
        <v>7</v>
      </c>
      <c r="AA21" s="10">
        <v>7</v>
      </c>
      <c r="AB21" s="14">
        <v>8</v>
      </c>
      <c r="AC21" s="14">
        <v>9</v>
      </c>
      <c r="AD21" s="10">
        <v>9</v>
      </c>
      <c r="AE21" s="10">
        <v>8</v>
      </c>
      <c r="AF21" s="10" t="str">
        <f>VLOOKUP(B21,'[1]Client GROUNDWATER - 1'!$A:$F,6,0)</f>
        <v>10</v>
      </c>
    </row>
    <row r="22" spans="1:32" x14ac:dyDescent="0.25">
      <c r="A22" s="46"/>
      <c r="B22" s="18" t="s">
        <v>36</v>
      </c>
      <c r="C22" s="18" t="s">
        <v>19</v>
      </c>
      <c r="D22" s="36">
        <v>1</v>
      </c>
      <c r="E22" s="36">
        <v>125</v>
      </c>
      <c r="F22" s="36">
        <v>118</v>
      </c>
      <c r="G22" s="36">
        <v>124</v>
      </c>
      <c r="H22" s="36">
        <v>126</v>
      </c>
      <c r="I22" s="36">
        <v>127</v>
      </c>
      <c r="J22" s="36">
        <v>135</v>
      </c>
      <c r="K22" s="36">
        <v>124</v>
      </c>
      <c r="L22" s="36">
        <v>129</v>
      </c>
      <c r="M22" s="36">
        <v>130</v>
      </c>
      <c r="N22" s="36">
        <v>125</v>
      </c>
      <c r="O22" s="36">
        <v>121</v>
      </c>
      <c r="P22" s="36">
        <v>134</v>
      </c>
      <c r="Q22" s="36">
        <v>144</v>
      </c>
      <c r="R22" s="36">
        <v>138</v>
      </c>
      <c r="S22" s="36">
        <v>137</v>
      </c>
      <c r="T22" s="36">
        <v>123</v>
      </c>
      <c r="U22" s="36">
        <v>132</v>
      </c>
      <c r="V22" s="36">
        <v>141</v>
      </c>
      <c r="W22" s="36">
        <v>144</v>
      </c>
      <c r="X22" s="36">
        <v>156</v>
      </c>
      <c r="Y22" s="37">
        <v>140</v>
      </c>
      <c r="Z22" s="10">
        <v>154</v>
      </c>
      <c r="AA22" s="10">
        <v>149</v>
      </c>
      <c r="AB22" s="14">
        <v>136</v>
      </c>
      <c r="AC22" s="14">
        <v>138</v>
      </c>
      <c r="AD22" s="10">
        <v>127</v>
      </c>
      <c r="AE22" s="10">
        <v>131</v>
      </c>
      <c r="AF22" s="10" t="str">
        <f>VLOOKUP(B22,'[1]Client GROUNDWATER - 1'!$A:$F,6,0)</f>
        <v>124</v>
      </c>
    </row>
    <row r="23" spans="1:32" x14ac:dyDescent="0.25">
      <c r="A23" s="46"/>
      <c r="B23" s="18" t="s">
        <v>37</v>
      </c>
      <c r="C23" s="18" t="s">
        <v>19</v>
      </c>
      <c r="D23" s="36">
        <v>1</v>
      </c>
      <c r="E23" s="10">
        <v>51</v>
      </c>
      <c r="F23" s="36">
        <v>47</v>
      </c>
      <c r="G23" s="36">
        <v>48</v>
      </c>
      <c r="H23" s="36">
        <v>50</v>
      </c>
      <c r="I23" s="10">
        <v>49</v>
      </c>
      <c r="J23" s="10">
        <v>50</v>
      </c>
      <c r="K23" s="36">
        <v>50</v>
      </c>
      <c r="L23" s="36">
        <v>50</v>
      </c>
      <c r="M23" s="10">
        <v>50</v>
      </c>
      <c r="N23" s="10">
        <v>49</v>
      </c>
      <c r="O23" s="10">
        <v>48</v>
      </c>
      <c r="P23" s="10">
        <v>52</v>
      </c>
      <c r="Q23" s="10">
        <v>51</v>
      </c>
      <c r="R23" s="36">
        <v>55</v>
      </c>
      <c r="S23" s="10">
        <v>51</v>
      </c>
      <c r="T23" s="10">
        <v>52</v>
      </c>
      <c r="U23" s="10">
        <v>55</v>
      </c>
      <c r="V23" s="10">
        <v>48</v>
      </c>
      <c r="W23" s="36">
        <v>53</v>
      </c>
      <c r="X23" s="36">
        <v>52</v>
      </c>
      <c r="Y23" s="37">
        <v>51</v>
      </c>
      <c r="Z23" s="10">
        <v>54</v>
      </c>
      <c r="AA23" s="10">
        <v>48</v>
      </c>
      <c r="AB23" s="14">
        <v>53</v>
      </c>
      <c r="AC23" s="14">
        <v>52</v>
      </c>
      <c r="AD23" s="10">
        <v>49</v>
      </c>
      <c r="AE23" s="10">
        <v>50</v>
      </c>
      <c r="AF23" s="10" t="str">
        <f>VLOOKUP(B23,'[1]Client GROUNDWATER - 1'!$A:$F,6,0)</f>
        <v>49</v>
      </c>
    </row>
    <row r="24" spans="1:32" x14ac:dyDescent="0.25">
      <c r="A24" s="46"/>
      <c r="B24" s="18" t="s">
        <v>38</v>
      </c>
      <c r="C24" s="18" t="s">
        <v>19</v>
      </c>
      <c r="D24" s="36">
        <v>1</v>
      </c>
      <c r="E24" s="36">
        <v>36</v>
      </c>
      <c r="F24" s="36">
        <v>43</v>
      </c>
      <c r="G24" s="36">
        <v>41</v>
      </c>
      <c r="H24" s="36">
        <v>41</v>
      </c>
      <c r="I24" s="36">
        <v>42</v>
      </c>
      <c r="J24" s="36">
        <v>41</v>
      </c>
      <c r="K24" s="36">
        <v>43</v>
      </c>
      <c r="L24" s="36">
        <v>42</v>
      </c>
      <c r="M24" s="36">
        <v>40</v>
      </c>
      <c r="N24" s="36">
        <v>37</v>
      </c>
      <c r="O24" s="36">
        <v>39</v>
      </c>
      <c r="P24" s="36">
        <v>41</v>
      </c>
      <c r="Q24" s="36">
        <v>41</v>
      </c>
      <c r="R24" s="36">
        <v>42</v>
      </c>
      <c r="S24" s="36">
        <v>41</v>
      </c>
      <c r="T24" s="36">
        <v>40</v>
      </c>
      <c r="U24" s="36">
        <v>43</v>
      </c>
      <c r="V24" s="36">
        <v>40</v>
      </c>
      <c r="W24" s="36">
        <v>42</v>
      </c>
      <c r="X24" s="36">
        <v>41</v>
      </c>
      <c r="Y24" s="37">
        <v>40</v>
      </c>
      <c r="Z24" s="10">
        <v>43</v>
      </c>
      <c r="AA24" s="10">
        <v>42</v>
      </c>
      <c r="AB24" s="14">
        <v>41</v>
      </c>
      <c r="AC24" s="14">
        <v>43</v>
      </c>
      <c r="AD24" s="10">
        <v>38</v>
      </c>
      <c r="AE24" s="10">
        <v>42</v>
      </c>
      <c r="AF24" s="10" t="str">
        <f>VLOOKUP(B24,'[1]Client GROUNDWATER - 1'!$A:$F,6,0)</f>
        <v>41</v>
      </c>
    </row>
    <row r="25" spans="1:32" x14ac:dyDescent="0.25">
      <c r="A25" s="46"/>
      <c r="B25" s="18" t="s">
        <v>39</v>
      </c>
      <c r="C25" s="18" t="s">
        <v>19</v>
      </c>
      <c r="D25" s="36">
        <v>1</v>
      </c>
      <c r="E25" s="36">
        <v>7</v>
      </c>
      <c r="F25" s="36">
        <v>8</v>
      </c>
      <c r="G25" s="36">
        <v>8</v>
      </c>
      <c r="H25" s="36">
        <v>8</v>
      </c>
      <c r="I25" s="36">
        <v>9</v>
      </c>
      <c r="J25" s="36">
        <v>9</v>
      </c>
      <c r="K25" s="36">
        <v>8</v>
      </c>
      <c r="L25" s="36">
        <v>8</v>
      </c>
      <c r="M25" s="36">
        <v>8</v>
      </c>
      <c r="N25" s="36">
        <v>7</v>
      </c>
      <c r="O25" s="36">
        <v>7</v>
      </c>
      <c r="P25" s="36">
        <v>8</v>
      </c>
      <c r="Q25" s="36">
        <v>8</v>
      </c>
      <c r="R25" s="36">
        <v>9</v>
      </c>
      <c r="S25" s="36">
        <v>8</v>
      </c>
      <c r="T25" s="36">
        <v>7</v>
      </c>
      <c r="U25" s="36">
        <v>9</v>
      </c>
      <c r="V25" s="36">
        <v>9</v>
      </c>
      <c r="W25" s="36">
        <v>10</v>
      </c>
      <c r="X25" s="36">
        <v>8</v>
      </c>
      <c r="Y25" s="37">
        <v>10</v>
      </c>
      <c r="Z25" s="10">
        <v>9</v>
      </c>
      <c r="AA25" s="10">
        <v>9</v>
      </c>
      <c r="AB25" s="14">
        <v>8</v>
      </c>
      <c r="AC25" s="14">
        <v>11</v>
      </c>
      <c r="AD25" s="10">
        <v>8</v>
      </c>
      <c r="AE25" s="10">
        <v>10</v>
      </c>
      <c r="AF25" s="10" t="str">
        <f>VLOOKUP(B25,'[1]Client GROUNDWATER - 1'!$A:$F,6,0)</f>
        <v>9</v>
      </c>
    </row>
    <row r="26" spans="1:32" x14ac:dyDescent="0.25">
      <c r="A26" s="46"/>
      <c r="B26" s="18" t="s">
        <v>40</v>
      </c>
      <c r="C26" s="18" t="s">
        <v>19</v>
      </c>
      <c r="D26" s="36">
        <v>1E-3</v>
      </c>
      <c r="E26" s="10" t="s">
        <v>41</v>
      </c>
      <c r="F26" s="10">
        <v>3.0000000000000001E-3</v>
      </c>
      <c r="G26" s="10">
        <v>2E-3</v>
      </c>
      <c r="H26" s="10">
        <v>3.0000000000000001E-3</v>
      </c>
      <c r="I26" s="10" t="s">
        <v>41</v>
      </c>
      <c r="J26" s="10" t="s">
        <v>41</v>
      </c>
      <c r="K26" s="10">
        <v>1E-3</v>
      </c>
      <c r="L26" s="10">
        <v>1E-3</v>
      </c>
      <c r="M26" s="10" t="s">
        <v>41</v>
      </c>
      <c r="N26" s="10" t="s">
        <v>41</v>
      </c>
      <c r="O26" s="10" t="s">
        <v>41</v>
      </c>
      <c r="P26" s="10" t="s">
        <v>41</v>
      </c>
      <c r="Q26" s="10" t="s">
        <v>41</v>
      </c>
      <c r="R26" s="36">
        <v>2E-3</v>
      </c>
      <c r="S26" s="10" t="s">
        <v>41</v>
      </c>
      <c r="T26" s="10" t="s">
        <v>41</v>
      </c>
      <c r="U26" s="10" t="s">
        <v>41</v>
      </c>
      <c r="V26" s="10" t="s">
        <v>41</v>
      </c>
      <c r="W26" s="36" t="s">
        <v>41</v>
      </c>
      <c r="X26" s="36" t="s">
        <v>41</v>
      </c>
      <c r="Y26" s="39" t="s">
        <v>41</v>
      </c>
      <c r="Z26" s="10" t="s">
        <v>41</v>
      </c>
      <c r="AA26" s="12" t="s">
        <v>41</v>
      </c>
      <c r="AB26" s="10" t="s">
        <v>41</v>
      </c>
      <c r="AC26" s="10" t="s">
        <v>41</v>
      </c>
      <c r="AD26" s="10" t="s">
        <v>41</v>
      </c>
      <c r="AE26" s="10" t="s">
        <v>41</v>
      </c>
      <c r="AF26" s="10" t="str">
        <f>VLOOKUP(B26,'[1]Client GROUNDWATER - 1'!$A:$F,6,0)</f>
        <v>&lt;0.001</v>
      </c>
    </row>
    <row r="27" spans="1:32" x14ac:dyDescent="0.25">
      <c r="A27" s="46"/>
      <c r="B27" s="18" t="s">
        <v>42</v>
      </c>
      <c r="C27" s="18" t="s">
        <v>19</v>
      </c>
      <c r="D27" s="36">
        <v>1E-3</v>
      </c>
      <c r="E27" s="36">
        <v>8.8999999999999996E-2</v>
      </c>
      <c r="F27" s="36">
        <v>0.55200000000000005</v>
      </c>
      <c r="G27" s="36">
        <v>0.34200000000000003</v>
      </c>
      <c r="H27" s="36">
        <v>0.27900000000000003</v>
      </c>
      <c r="I27" s="36">
        <v>0.30199999999999999</v>
      </c>
      <c r="J27" s="36">
        <v>0.23799999999999999</v>
      </c>
      <c r="K27" s="36">
        <v>0.25800000000000001</v>
      </c>
      <c r="L27" s="36">
        <v>0.23400000000000001</v>
      </c>
      <c r="M27" s="36">
        <v>0.155</v>
      </c>
      <c r="N27" s="36">
        <v>0.125</v>
      </c>
      <c r="O27" s="36">
        <v>0.156</v>
      </c>
      <c r="P27" s="36">
        <v>0.14799999999999999</v>
      </c>
      <c r="Q27" s="36">
        <v>0.14099999999999999</v>
      </c>
      <c r="R27" s="36">
        <v>0.13400000000000001</v>
      </c>
      <c r="S27" s="36">
        <v>0.13100000000000001</v>
      </c>
      <c r="T27" s="36">
        <v>0.10199999999999999</v>
      </c>
      <c r="U27" s="36">
        <v>0.129</v>
      </c>
      <c r="V27" s="36">
        <v>0.09</v>
      </c>
      <c r="W27" s="36">
        <v>0.10299999999999999</v>
      </c>
      <c r="X27" s="36">
        <v>8.7999999999999995E-2</v>
      </c>
      <c r="Y27" s="37">
        <v>0.10100000000000001</v>
      </c>
      <c r="Z27" s="10">
        <v>8.3000000000000004E-2</v>
      </c>
      <c r="AA27" s="10">
        <v>0.09</v>
      </c>
      <c r="AB27" s="14">
        <v>0.10199999999999999</v>
      </c>
      <c r="AC27" s="14">
        <v>0.129</v>
      </c>
      <c r="AD27" s="10">
        <v>0.123</v>
      </c>
      <c r="AE27" s="10">
        <v>0.11899999999999999</v>
      </c>
      <c r="AF27" s="10" t="str">
        <f>VLOOKUP(B27,'[1]Client GROUNDWATER - 1'!$A:$F,6,0)</f>
        <v>0.128</v>
      </c>
    </row>
    <row r="28" spans="1:32" x14ac:dyDescent="0.25">
      <c r="A28" s="46"/>
      <c r="B28" s="18" t="s">
        <v>43</v>
      </c>
      <c r="C28" s="18" t="s">
        <v>19</v>
      </c>
      <c r="D28" s="36">
        <v>1E-4</v>
      </c>
      <c r="E28" s="36" t="s">
        <v>44</v>
      </c>
      <c r="F28" s="36" t="s">
        <v>44</v>
      </c>
      <c r="G28" s="36" t="s">
        <v>44</v>
      </c>
      <c r="H28" s="36" t="s">
        <v>44</v>
      </c>
      <c r="I28" s="36" t="s">
        <v>44</v>
      </c>
      <c r="J28" s="36" t="s">
        <v>44</v>
      </c>
      <c r="K28" s="36" t="s">
        <v>44</v>
      </c>
      <c r="L28" s="36" t="s">
        <v>44</v>
      </c>
      <c r="M28" s="36" t="s">
        <v>44</v>
      </c>
      <c r="N28" s="36" t="s">
        <v>44</v>
      </c>
      <c r="O28" s="36" t="s">
        <v>44</v>
      </c>
      <c r="P28" s="36" t="s">
        <v>44</v>
      </c>
      <c r="Q28" s="36" t="s">
        <v>44</v>
      </c>
      <c r="R28" s="36" t="s">
        <v>44</v>
      </c>
      <c r="S28" s="36" t="s">
        <v>44</v>
      </c>
      <c r="T28" s="36" t="s">
        <v>44</v>
      </c>
      <c r="U28" s="36" t="s">
        <v>44</v>
      </c>
      <c r="V28" s="36" t="s">
        <v>44</v>
      </c>
      <c r="W28" s="36" t="s">
        <v>44</v>
      </c>
      <c r="X28" s="36" t="s">
        <v>44</v>
      </c>
      <c r="Y28" s="39" t="s">
        <v>44</v>
      </c>
      <c r="Z28" s="10" t="s">
        <v>44</v>
      </c>
      <c r="AA28" s="12" t="s">
        <v>44</v>
      </c>
      <c r="AB28" s="10" t="s">
        <v>44</v>
      </c>
      <c r="AC28" s="10" t="s">
        <v>44</v>
      </c>
      <c r="AD28" s="10" t="s">
        <v>44</v>
      </c>
      <c r="AE28" s="10" t="s">
        <v>44</v>
      </c>
      <c r="AF28" s="10" t="str">
        <f>VLOOKUP(B28,'[1]Client GROUNDWATER - 1'!$A:$F,6,0)</f>
        <v>&lt;0.0001</v>
      </c>
    </row>
    <row r="29" spans="1:32" x14ac:dyDescent="0.25">
      <c r="A29" s="46"/>
      <c r="B29" s="18" t="s">
        <v>45</v>
      </c>
      <c r="C29" s="18" t="s">
        <v>19</v>
      </c>
      <c r="D29" s="36">
        <v>1E-3</v>
      </c>
      <c r="E29" s="36" t="s">
        <v>41</v>
      </c>
      <c r="F29" s="36" t="s">
        <v>41</v>
      </c>
      <c r="G29" s="36" t="s">
        <v>41</v>
      </c>
      <c r="H29" s="36" t="s">
        <v>41</v>
      </c>
      <c r="I29" s="36" t="s">
        <v>41</v>
      </c>
      <c r="J29" s="36" t="s">
        <v>41</v>
      </c>
      <c r="K29" s="36" t="s">
        <v>41</v>
      </c>
      <c r="L29" s="36" t="s">
        <v>41</v>
      </c>
      <c r="M29" s="36" t="s">
        <v>41</v>
      </c>
      <c r="N29" s="36" t="s">
        <v>41</v>
      </c>
      <c r="O29" s="36" t="s">
        <v>41</v>
      </c>
      <c r="P29" s="36" t="s">
        <v>41</v>
      </c>
      <c r="Q29" s="36" t="s">
        <v>41</v>
      </c>
      <c r="R29" s="36">
        <v>2E-3</v>
      </c>
      <c r="S29" s="36" t="s">
        <v>41</v>
      </c>
      <c r="T29" s="36" t="s">
        <v>41</v>
      </c>
      <c r="U29" s="36" t="s">
        <v>41</v>
      </c>
      <c r="V29" s="36" t="s">
        <v>41</v>
      </c>
      <c r="W29" s="36" t="s">
        <v>41</v>
      </c>
      <c r="X29" s="36" t="s">
        <v>41</v>
      </c>
      <c r="Y29" s="39" t="s">
        <v>41</v>
      </c>
      <c r="Z29" s="10" t="s">
        <v>41</v>
      </c>
      <c r="AA29" s="12" t="s">
        <v>41</v>
      </c>
      <c r="AB29" s="10" t="s">
        <v>41</v>
      </c>
      <c r="AC29" s="10" t="s">
        <v>41</v>
      </c>
      <c r="AD29" s="10" t="s">
        <v>41</v>
      </c>
      <c r="AE29" s="10" t="s">
        <v>41</v>
      </c>
      <c r="AF29" s="10" t="str">
        <f>VLOOKUP(B29,'[1]Client GROUNDWATER - 1'!$A:$F,6,0)</f>
        <v>&lt;0.001</v>
      </c>
    </row>
    <row r="30" spans="1:32" x14ac:dyDescent="0.25">
      <c r="A30" s="46"/>
      <c r="B30" s="18" t="s">
        <v>46</v>
      </c>
      <c r="C30" s="18" t="s">
        <v>19</v>
      </c>
      <c r="D30" s="36">
        <v>1E-3</v>
      </c>
      <c r="E30" s="36" t="s">
        <v>41</v>
      </c>
      <c r="F30" s="36" t="s">
        <v>41</v>
      </c>
      <c r="G30" s="36" t="s">
        <v>41</v>
      </c>
      <c r="H30" s="36" t="s">
        <v>41</v>
      </c>
      <c r="I30" s="36" t="s">
        <v>41</v>
      </c>
      <c r="J30" s="36" t="s">
        <v>41</v>
      </c>
      <c r="K30" s="36" t="s">
        <v>41</v>
      </c>
      <c r="L30" s="36" t="s">
        <v>41</v>
      </c>
      <c r="M30" s="36" t="s">
        <v>41</v>
      </c>
      <c r="N30" s="36" t="s">
        <v>41</v>
      </c>
      <c r="O30" s="36" t="s">
        <v>41</v>
      </c>
      <c r="P30" s="36" t="s">
        <v>41</v>
      </c>
      <c r="Q30" s="36" t="s">
        <v>41</v>
      </c>
      <c r="R30" s="36" t="s">
        <v>41</v>
      </c>
      <c r="S30" s="36" t="s">
        <v>41</v>
      </c>
      <c r="T30" s="36" t="s">
        <v>41</v>
      </c>
      <c r="U30" s="36" t="s">
        <v>41</v>
      </c>
      <c r="V30" s="36" t="s">
        <v>41</v>
      </c>
      <c r="W30" s="36" t="s">
        <v>41</v>
      </c>
      <c r="X30" s="36" t="s">
        <v>41</v>
      </c>
      <c r="Y30" s="39" t="s">
        <v>41</v>
      </c>
      <c r="Z30" s="10" t="s">
        <v>41</v>
      </c>
      <c r="AA30" s="12" t="s">
        <v>41</v>
      </c>
      <c r="AB30" s="10" t="s">
        <v>41</v>
      </c>
      <c r="AC30" s="10" t="s">
        <v>41</v>
      </c>
      <c r="AD30" s="10" t="s">
        <v>41</v>
      </c>
      <c r="AE30" s="10" t="s">
        <v>41</v>
      </c>
      <c r="AF30" s="10" t="str">
        <f>VLOOKUP(B30,'[1]Client GROUNDWATER - 1'!$A:$F,6,0)</f>
        <v>&lt;0.001</v>
      </c>
    </row>
    <row r="31" spans="1:32" x14ac:dyDescent="0.25">
      <c r="A31" s="46"/>
      <c r="B31" s="18" t="s">
        <v>47</v>
      </c>
      <c r="C31" s="18" t="s">
        <v>19</v>
      </c>
      <c r="D31" s="36">
        <v>1E-3</v>
      </c>
      <c r="E31" s="10" t="s">
        <v>41</v>
      </c>
      <c r="F31" s="10" t="s">
        <v>41</v>
      </c>
      <c r="G31" s="10" t="s">
        <v>41</v>
      </c>
      <c r="H31" s="36" t="s">
        <v>41</v>
      </c>
      <c r="I31" s="10" t="s">
        <v>41</v>
      </c>
      <c r="J31" s="10" t="s">
        <v>41</v>
      </c>
      <c r="K31" s="10" t="s">
        <v>41</v>
      </c>
      <c r="L31" s="10" t="s">
        <v>41</v>
      </c>
      <c r="M31" s="10" t="s">
        <v>41</v>
      </c>
      <c r="N31" s="10" t="s">
        <v>41</v>
      </c>
      <c r="O31" s="10" t="s">
        <v>41</v>
      </c>
      <c r="P31" s="10" t="s">
        <v>41</v>
      </c>
      <c r="Q31" s="10" t="s">
        <v>41</v>
      </c>
      <c r="R31" s="10" t="s">
        <v>41</v>
      </c>
      <c r="S31" s="10" t="s">
        <v>41</v>
      </c>
      <c r="T31" s="10" t="s">
        <v>41</v>
      </c>
      <c r="U31" s="10" t="s">
        <v>41</v>
      </c>
      <c r="V31" s="10" t="s">
        <v>41</v>
      </c>
      <c r="W31" s="36" t="s">
        <v>41</v>
      </c>
      <c r="X31" s="36" t="s">
        <v>41</v>
      </c>
      <c r="Y31" s="39" t="s">
        <v>41</v>
      </c>
      <c r="Z31" s="10" t="s">
        <v>41</v>
      </c>
      <c r="AA31" s="12" t="s">
        <v>41</v>
      </c>
      <c r="AB31" s="10" t="s">
        <v>41</v>
      </c>
      <c r="AC31" s="10" t="s">
        <v>41</v>
      </c>
      <c r="AD31" s="10" t="s">
        <v>41</v>
      </c>
      <c r="AE31" s="10" t="s">
        <v>41</v>
      </c>
      <c r="AF31" s="10" t="str">
        <f>VLOOKUP(B31,'[1]Client GROUNDWATER - 1'!$A:$F,6,0)</f>
        <v>&lt;0.001</v>
      </c>
    </row>
    <row r="32" spans="1:32" x14ac:dyDescent="0.25">
      <c r="A32" s="46"/>
      <c r="B32" s="18" t="s">
        <v>48</v>
      </c>
      <c r="C32" s="18" t="s">
        <v>19</v>
      </c>
      <c r="D32" s="36">
        <v>1E-3</v>
      </c>
      <c r="E32" s="36">
        <v>3.7999999999999999E-2</v>
      </c>
      <c r="F32" s="36">
        <v>4.2000000000000003E-2</v>
      </c>
      <c r="G32" s="36">
        <v>3.5999999999999997E-2</v>
      </c>
      <c r="H32" s="36">
        <v>4.5999999999999999E-2</v>
      </c>
      <c r="I32" s="36">
        <v>0.04</v>
      </c>
      <c r="J32" s="36">
        <v>0.04</v>
      </c>
      <c r="K32" s="36">
        <v>4.2000000000000003E-2</v>
      </c>
      <c r="L32" s="36">
        <v>0.04</v>
      </c>
      <c r="M32" s="36">
        <v>0.04</v>
      </c>
      <c r="N32" s="36">
        <v>2.7E-2</v>
      </c>
      <c r="O32" s="36">
        <v>0.04</v>
      </c>
      <c r="P32" s="36">
        <v>0.04</v>
      </c>
      <c r="Q32" s="36">
        <v>3.9E-2</v>
      </c>
      <c r="R32" s="36">
        <v>3.7999999999999999E-2</v>
      </c>
      <c r="S32" s="36">
        <v>3.9E-2</v>
      </c>
      <c r="T32" s="36">
        <v>4.2999999999999997E-2</v>
      </c>
      <c r="U32" s="36">
        <v>3.6999999999999998E-2</v>
      </c>
      <c r="V32" s="36">
        <v>3.3000000000000002E-2</v>
      </c>
      <c r="W32" s="36">
        <v>4.2999999999999997E-2</v>
      </c>
      <c r="X32" s="36">
        <v>0.04</v>
      </c>
      <c r="Y32" s="37">
        <v>4.1000000000000002E-2</v>
      </c>
      <c r="Z32" s="10">
        <v>3.3000000000000002E-2</v>
      </c>
      <c r="AA32" s="10">
        <v>3.7999999999999999E-2</v>
      </c>
      <c r="AB32" s="14">
        <v>0.04</v>
      </c>
      <c r="AC32" s="14">
        <v>3.6999999999999998E-2</v>
      </c>
      <c r="AD32" s="10">
        <v>3.7999999999999999E-2</v>
      </c>
      <c r="AE32" s="10">
        <v>3.5000000000000003E-2</v>
      </c>
      <c r="AF32" s="10" t="str">
        <f>VLOOKUP(B32,'[1]Client GROUNDWATER - 1'!$A:$F,6,0)</f>
        <v>0.036</v>
      </c>
    </row>
    <row r="33" spans="1:32" x14ac:dyDescent="0.25">
      <c r="A33" s="46"/>
      <c r="B33" s="18" t="s">
        <v>49</v>
      </c>
      <c r="C33" s="18" t="s">
        <v>19</v>
      </c>
      <c r="D33" s="36">
        <v>1E-3</v>
      </c>
      <c r="E33" s="36">
        <v>1.2E-2</v>
      </c>
      <c r="F33" s="36">
        <v>1.32</v>
      </c>
      <c r="G33" s="36">
        <v>0.78100000000000003</v>
      </c>
      <c r="H33" s="36">
        <v>0.68799999999999994</v>
      </c>
      <c r="I33" s="36">
        <v>0.66200000000000003</v>
      </c>
      <c r="J33" s="36">
        <v>0.56000000000000005</v>
      </c>
      <c r="K33" s="36">
        <v>0.56899999999999995</v>
      </c>
      <c r="L33" s="36">
        <v>0.45500000000000002</v>
      </c>
      <c r="M33" s="36">
        <v>0.33700000000000002</v>
      </c>
      <c r="N33" s="36">
        <v>0.26400000000000001</v>
      </c>
      <c r="O33" s="36">
        <v>0.32600000000000001</v>
      </c>
      <c r="P33" s="36">
        <v>0.28499999999999998</v>
      </c>
      <c r="Q33" s="36">
        <v>0.246</v>
      </c>
      <c r="R33" s="36">
        <v>0.18</v>
      </c>
      <c r="S33" s="36">
        <v>0.11700000000000001</v>
      </c>
      <c r="T33" s="36">
        <v>4.9000000000000002E-2</v>
      </c>
      <c r="U33" s="36">
        <v>0.26700000000000002</v>
      </c>
      <c r="V33" s="36">
        <v>5.8000000000000003E-2</v>
      </c>
      <c r="W33" s="36">
        <v>3.4000000000000002E-2</v>
      </c>
      <c r="X33" s="36">
        <v>2.7E-2</v>
      </c>
      <c r="Y33" s="37">
        <v>3.7999999999999999E-2</v>
      </c>
      <c r="Z33" s="10">
        <v>3.3000000000000002E-2</v>
      </c>
      <c r="AA33" s="10">
        <v>3.4000000000000002E-2</v>
      </c>
      <c r="AB33" s="14">
        <v>4.1000000000000002E-2</v>
      </c>
      <c r="AC33" s="14">
        <v>0.28399999999999997</v>
      </c>
      <c r="AD33" s="10">
        <v>8.3000000000000004E-2</v>
      </c>
      <c r="AE33" s="10">
        <v>0.128</v>
      </c>
      <c r="AF33" s="10" t="str">
        <f>VLOOKUP(B33,'[1]Client GROUNDWATER - 1'!$A:$F,6,0)</f>
        <v>0.138</v>
      </c>
    </row>
    <row r="34" spans="1:32" x14ac:dyDescent="0.25">
      <c r="A34" s="46"/>
      <c r="B34" s="18" t="s">
        <v>50</v>
      </c>
      <c r="C34" s="18" t="s">
        <v>19</v>
      </c>
      <c r="D34" s="36">
        <v>0.01</v>
      </c>
      <c r="E34" s="36" t="s">
        <v>51</v>
      </c>
      <c r="F34" s="36" t="s">
        <v>51</v>
      </c>
      <c r="G34" s="36" t="s">
        <v>51</v>
      </c>
      <c r="H34" s="36">
        <v>0.01</v>
      </c>
      <c r="I34" s="36" t="s">
        <v>51</v>
      </c>
      <c r="J34" s="36" t="s">
        <v>51</v>
      </c>
      <c r="K34" s="36" t="s">
        <v>51</v>
      </c>
      <c r="L34" s="36" t="s">
        <v>51</v>
      </c>
      <c r="M34" s="36" t="s">
        <v>51</v>
      </c>
      <c r="N34" s="36" t="s">
        <v>51</v>
      </c>
      <c r="O34" s="36" t="s">
        <v>51</v>
      </c>
      <c r="P34" s="36" t="s">
        <v>51</v>
      </c>
      <c r="Q34" s="36" t="s">
        <v>51</v>
      </c>
      <c r="R34" s="36" t="s">
        <v>51</v>
      </c>
      <c r="S34" s="36" t="s">
        <v>51</v>
      </c>
      <c r="T34" s="36" t="s">
        <v>51</v>
      </c>
      <c r="U34" s="36" t="s">
        <v>51</v>
      </c>
      <c r="V34" s="36" t="s">
        <v>51</v>
      </c>
      <c r="W34" s="36" t="s">
        <v>51</v>
      </c>
      <c r="X34" s="36" t="s">
        <v>51</v>
      </c>
      <c r="Y34" s="39" t="s">
        <v>51</v>
      </c>
      <c r="Z34" s="10" t="s">
        <v>51</v>
      </c>
      <c r="AA34" s="12" t="s">
        <v>51</v>
      </c>
      <c r="AB34" s="10" t="s">
        <v>51</v>
      </c>
      <c r="AC34" s="10" t="s">
        <v>51</v>
      </c>
      <c r="AD34" s="10" t="s">
        <v>51</v>
      </c>
      <c r="AE34" s="10" t="s">
        <v>51</v>
      </c>
      <c r="AF34" s="10" t="str">
        <f>VLOOKUP(B34,'[1]Client GROUNDWATER - 1'!$A:$F,6,0)</f>
        <v>&lt;0.01</v>
      </c>
    </row>
    <row r="35" spans="1:32" x14ac:dyDescent="0.25">
      <c r="A35" s="46"/>
      <c r="B35" s="18" t="s">
        <v>52</v>
      </c>
      <c r="C35" s="18" t="s">
        <v>19</v>
      </c>
      <c r="D35" s="36">
        <v>1E-3</v>
      </c>
      <c r="E35" s="36" t="s">
        <v>41</v>
      </c>
      <c r="F35" s="36" t="s">
        <v>41</v>
      </c>
      <c r="G35" s="36" t="s">
        <v>41</v>
      </c>
      <c r="H35" s="36" t="s">
        <v>41</v>
      </c>
      <c r="I35" s="36" t="s">
        <v>41</v>
      </c>
      <c r="J35" s="36" t="s">
        <v>41</v>
      </c>
      <c r="K35" s="36" t="s">
        <v>41</v>
      </c>
      <c r="L35" s="36" t="s">
        <v>41</v>
      </c>
      <c r="M35" s="36" t="s">
        <v>41</v>
      </c>
      <c r="N35" s="36" t="s">
        <v>41</v>
      </c>
      <c r="O35" s="36" t="s">
        <v>41</v>
      </c>
      <c r="P35" s="36" t="s">
        <v>41</v>
      </c>
      <c r="Q35" s="36" t="s">
        <v>41</v>
      </c>
      <c r="R35" s="36" t="s">
        <v>41</v>
      </c>
      <c r="S35" s="36" t="s">
        <v>41</v>
      </c>
      <c r="T35" s="36" t="s">
        <v>41</v>
      </c>
      <c r="U35" s="36" t="s">
        <v>41</v>
      </c>
      <c r="V35" s="36" t="s">
        <v>41</v>
      </c>
      <c r="W35" s="36" t="s">
        <v>41</v>
      </c>
      <c r="X35" s="36" t="s">
        <v>41</v>
      </c>
      <c r="Y35" s="39" t="s">
        <v>41</v>
      </c>
      <c r="Z35" s="10" t="s">
        <v>41</v>
      </c>
      <c r="AA35" s="12" t="s">
        <v>41</v>
      </c>
      <c r="AB35" s="10" t="s">
        <v>41</v>
      </c>
      <c r="AC35" s="10" t="s">
        <v>41</v>
      </c>
      <c r="AD35" s="10" t="s">
        <v>41</v>
      </c>
      <c r="AE35" s="10" t="s">
        <v>41</v>
      </c>
      <c r="AF35" s="10" t="str">
        <f>VLOOKUP(B35,'[1]Client GROUNDWATER - 1'!$A:$F,6,0)</f>
        <v>&lt;0.001</v>
      </c>
    </row>
    <row r="36" spans="1:32" x14ac:dyDescent="0.25">
      <c r="A36" s="46"/>
      <c r="B36" s="18" t="s">
        <v>53</v>
      </c>
      <c r="C36" s="18" t="s">
        <v>19</v>
      </c>
      <c r="D36" s="36">
        <v>1E-3</v>
      </c>
      <c r="E36" s="36">
        <v>0.502</v>
      </c>
      <c r="F36" s="36">
        <v>0.504</v>
      </c>
      <c r="G36" s="36">
        <v>0.45700000000000002</v>
      </c>
      <c r="H36" s="36">
        <v>0.45200000000000001</v>
      </c>
      <c r="I36" s="36">
        <v>0.51100000000000001</v>
      </c>
      <c r="J36" s="36">
        <v>0.5</v>
      </c>
      <c r="K36" s="36">
        <v>0.502</v>
      </c>
      <c r="L36" s="36">
        <v>0.48799999999999999</v>
      </c>
      <c r="M36" s="36">
        <v>0.46800000000000003</v>
      </c>
      <c r="N36" s="36">
        <v>0.40799999999999997</v>
      </c>
      <c r="O36" s="36">
        <v>0.503</v>
      </c>
      <c r="P36" s="36">
        <v>0.49399999999999999</v>
      </c>
      <c r="Q36" s="36">
        <v>0.48699999999999999</v>
      </c>
      <c r="R36" s="36">
        <v>0.47199999999999998</v>
      </c>
      <c r="S36" s="36">
        <v>0.49399999999999999</v>
      </c>
      <c r="T36" s="10">
        <v>0.48899999999999999</v>
      </c>
      <c r="U36" s="36">
        <v>0.436</v>
      </c>
      <c r="V36" s="10">
        <v>0.42</v>
      </c>
      <c r="W36" s="36">
        <v>0.50800000000000001</v>
      </c>
      <c r="X36" s="36">
        <v>0.46600000000000003</v>
      </c>
      <c r="Y36" s="37">
        <v>0.54</v>
      </c>
      <c r="Z36" s="10">
        <v>0.40400000000000003</v>
      </c>
      <c r="AA36" s="10">
        <v>0.46899999999999997</v>
      </c>
      <c r="AB36" s="14">
        <v>0.54300000000000004</v>
      </c>
      <c r="AC36" s="14">
        <v>0.5</v>
      </c>
      <c r="AD36" s="10">
        <v>0.54900000000000004</v>
      </c>
      <c r="AE36" s="10">
        <v>0.42399999999999999</v>
      </c>
      <c r="AF36" s="10" t="str">
        <f>VLOOKUP(B36,'[1]Client GROUNDWATER - 1'!$A:$F,6,0)</f>
        <v>0.580</v>
      </c>
    </row>
    <row r="37" spans="1:32" x14ac:dyDescent="0.25">
      <c r="A37" s="46"/>
      <c r="B37" s="18" t="s">
        <v>54</v>
      </c>
      <c r="C37" s="18" t="s">
        <v>19</v>
      </c>
      <c r="D37" s="36">
        <v>5.0000000000000001E-3</v>
      </c>
      <c r="E37" s="10">
        <v>6.0000000000000001E-3</v>
      </c>
      <c r="F37" s="36">
        <v>7.0000000000000001E-3</v>
      </c>
      <c r="G37" s="36">
        <v>8.9999999999999993E-3</v>
      </c>
      <c r="H37" s="36">
        <v>1.2999999999999999E-2</v>
      </c>
      <c r="I37" s="36">
        <v>1.2E-2</v>
      </c>
      <c r="J37" s="36">
        <v>1.4E-2</v>
      </c>
      <c r="K37" s="10">
        <v>0.01</v>
      </c>
      <c r="L37" s="36">
        <v>0.01</v>
      </c>
      <c r="M37" s="10">
        <v>0.01</v>
      </c>
      <c r="N37" s="10">
        <v>0.01</v>
      </c>
      <c r="O37" s="10">
        <v>1.0999999999999999E-2</v>
      </c>
      <c r="P37" s="10">
        <v>8.0000000000000002E-3</v>
      </c>
      <c r="Q37" s="10">
        <v>0.01</v>
      </c>
      <c r="R37" s="10">
        <v>8.9999999999999993E-3</v>
      </c>
      <c r="S37" s="10">
        <v>1.0999999999999999E-2</v>
      </c>
      <c r="T37" s="10">
        <v>0.01</v>
      </c>
      <c r="U37" s="10">
        <v>8.0000000000000002E-3</v>
      </c>
      <c r="V37" s="10">
        <v>1.0999999999999999E-2</v>
      </c>
      <c r="W37" s="36" t="s">
        <v>55</v>
      </c>
      <c r="X37" s="36">
        <v>1.2999999999999999E-2</v>
      </c>
      <c r="Y37" s="37">
        <v>1.0999999999999999E-2</v>
      </c>
      <c r="Z37" s="10">
        <v>7.0000000000000001E-3</v>
      </c>
      <c r="AA37" s="10">
        <v>8.0000000000000002E-3</v>
      </c>
      <c r="AB37" s="14">
        <v>8.0000000000000002E-3</v>
      </c>
      <c r="AC37" s="14">
        <v>1.2999999999999999E-2</v>
      </c>
      <c r="AD37" s="10">
        <v>1.2999999999999999E-2</v>
      </c>
      <c r="AE37" s="10">
        <v>7.0000000000000001E-3</v>
      </c>
      <c r="AF37" s="10" t="str">
        <f>VLOOKUP(B37,'[1]Client GROUNDWATER - 1'!$A:$F,6,0)</f>
        <v>&lt;0.005</v>
      </c>
    </row>
    <row r="38" spans="1:32" x14ac:dyDescent="0.25">
      <c r="A38" s="46"/>
      <c r="B38" s="18" t="s">
        <v>56</v>
      </c>
      <c r="C38" s="18" t="s">
        <v>19</v>
      </c>
      <c r="D38" s="36">
        <v>0.05</v>
      </c>
      <c r="E38" s="36">
        <v>0.1</v>
      </c>
      <c r="F38" s="36">
        <v>0.1</v>
      </c>
      <c r="G38" s="36">
        <v>0.1</v>
      </c>
      <c r="H38" s="36">
        <v>0.12</v>
      </c>
      <c r="I38" s="36">
        <v>0.11</v>
      </c>
      <c r="J38" s="36">
        <v>0.11</v>
      </c>
      <c r="K38" s="36">
        <v>0.11</v>
      </c>
      <c r="L38" s="36">
        <v>0.11</v>
      </c>
      <c r="M38" s="36">
        <v>0.11</v>
      </c>
      <c r="N38" s="36">
        <v>0.09</v>
      </c>
      <c r="O38" s="36">
        <v>0.11</v>
      </c>
      <c r="P38" s="36">
        <v>0.11</v>
      </c>
      <c r="Q38" s="36">
        <v>0.09</v>
      </c>
      <c r="R38" s="36">
        <v>0.12</v>
      </c>
      <c r="S38" s="36">
        <v>0.1</v>
      </c>
      <c r="T38" s="36">
        <v>0.12</v>
      </c>
      <c r="U38" s="36">
        <v>0.1</v>
      </c>
      <c r="V38" s="36">
        <v>0.09</v>
      </c>
      <c r="W38" s="36">
        <v>0.13</v>
      </c>
      <c r="X38" s="36">
        <v>0.12</v>
      </c>
      <c r="Y38" s="37">
        <v>0.09</v>
      </c>
      <c r="Z38" s="10">
        <v>0.11</v>
      </c>
      <c r="AA38" s="10">
        <v>0.13</v>
      </c>
      <c r="AB38" s="14">
        <v>0.11</v>
      </c>
      <c r="AC38" s="14">
        <v>0.12</v>
      </c>
      <c r="AD38" s="10">
        <v>0.14000000000000001</v>
      </c>
      <c r="AE38" s="10">
        <v>0.1</v>
      </c>
      <c r="AF38" s="10" t="str">
        <f>VLOOKUP(B38,'[1]Client GROUNDWATER - 1'!$A:$F,6,0)</f>
        <v>0.11</v>
      </c>
    </row>
    <row r="39" spans="1:32" x14ac:dyDescent="0.25">
      <c r="A39" s="46"/>
      <c r="B39" s="18" t="s">
        <v>57</v>
      </c>
      <c r="C39" s="18" t="s">
        <v>19</v>
      </c>
      <c r="D39" s="36">
        <v>0.05</v>
      </c>
      <c r="E39" s="36">
        <v>0.22</v>
      </c>
      <c r="F39" s="36">
        <v>1.37</v>
      </c>
      <c r="G39" s="36">
        <v>0.48</v>
      </c>
      <c r="H39" s="36">
        <v>0.49</v>
      </c>
      <c r="I39" s="36">
        <v>0.24</v>
      </c>
      <c r="J39" s="36">
        <v>0.14000000000000001</v>
      </c>
      <c r="K39" s="36">
        <v>0.27</v>
      </c>
      <c r="L39" s="36">
        <v>0.53</v>
      </c>
      <c r="M39" s="36">
        <v>0.41</v>
      </c>
      <c r="N39" s="36">
        <v>0.26</v>
      </c>
      <c r="O39" s="36">
        <v>0.5</v>
      </c>
      <c r="P39" s="36">
        <v>0.53</v>
      </c>
      <c r="Q39" s="36">
        <v>0.76</v>
      </c>
      <c r="R39" s="36">
        <v>0.89</v>
      </c>
      <c r="S39" s="36">
        <v>1.1100000000000001</v>
      </c>
      <c r="T39" s="36" t="s">
        <v>58</v>
      </c>
      <c r="U39" s="36">
        <v>0.06</v>
      </c>
      <c r="V39" s="36" t="s">
        <v>58</v>
      </c>
      <c r="W39" s="36">
        <v>0.6</v>
      </c>
      <c r="X39" s="36">
        <v>0.1</v>
      </c>
      <c r="Y39" s="37">
        <v>0.39</v>
      </c>
      <c r="Z39" s="10">
        <v>0.26</v>
      </c>
      <c r="AA39" s="10">
        <v>0.2</v>
      </c>
      <c r="AB39" s="14">
        <v>0.17</v>
      </c>
      <c r="AC39" s="14">
        <v>2.33</v>
      </c>
      <c r="AD39" s="10">
        <v>1.8</v>
      </c>
      <c r="AE39" s="10">
        <v>1.29</v>
      </c>
      <c r="AF39" s="10" t="str">
        <f>VLOOKUP(B39,'[1]Client GROUNDWATER - 1'!$A:$F,6,0)</f>
        <v>1.81</v>
      </c>
    </row>
    <row r="40" spans="1:32" x14ac:dyDescent="0.25">
      <c r="A40" s="46"/>
      <c r="B40" s="18" t="s">
        <v>59</v>
      </c>
      <c r="C40" s="18" t="s">
        <v>19</v>
      </c>
      <c r="D40" s="36">
        <v>1E-3</v>
      </c>
      <c r="E40" s="10" t="s">
        <v>41</v>
      </c>
      <c r="F40" s="10">
        <v>2E-3</v>
      </c>
      <c r="G40" s="10">
        <v>2E-3</v>
      </c>
      <c r="H40" s="10">
        <v>1E-3</v>
      </c>
      <c r="I40" s="10">
        <v>1E-3</v>
      </c>
      <c r="J40" s="10">
        <v>1E-3</v>
      </c>
      <c r="K40" s="10" t="s">
        <v>41</v>
      </c>
      <c r="L40" s="10">
        <v>1E-3</v>
      </c>
      <c r="M40" s="10" t="s">
        <v>41</v>
      </c>
      <c r="N40" s="10" t="s">
        <v>41</v>
      </c>
      <c r="O40" s="10" t="s">
        <v>41</v>
      </c>
      <c r="P40" s="10" t="s">
        <v>41</v>
      </c>
      <c r="Q40" s="10" t="s">
        <v>41</v>
      </c>
      <c r="R40" s="10" t="s">
        <v>41</v>
      </c>
      <c r="S40" s="36" t="s">
        <v>41</v>
      </c>
      <c r="T40" s="10" t="s">
        <v>41</v>
      </c>
      <c r="U40" s="10" t="s">
        <v>41</v>
      </c>
      <c r="V40" s="10" t="s">
        <v>41</v>
      </c>
      <c r="W40" s="36" t="s">
        <v>41</v>
      </c>
      <c r="X40" s="36" t="s">
        <v>41</v>
      </c>
      <c r="Y40" s="37">
        <v>1E-3</v>
      </c>
      <c r="Z40" s="10">
        <v>2E-3</v>
      </c>
      <c r="AA40" s="10">
        <v>2E-3</v>
      </c>
      <c r="AB40" s="10" t="s">
        <v>41</v>
      </c>
      <c r="AC40" s="10" t="s">
        <v>41</v>
      </c>
      <c r="AD40" s="10" t="s">
        <v>41</v>
      </c>
      <c r="AE40" s="10" t="s">
        <v>41</v>
      </c>
      <c r="AF40" s="10" t="str">
        <f>VLOOKUP(B40,'[1]Client GROUNDWATER - 1'!$A:$F,6,0)</f>
        <v>&lt;0.001</v>
      </c>
    </row>
    <row r="41" spans="1:32" x14ac:dyDescent="0.25">
      <c r="A41" s="46"/>
      <c r="B41" s="18" t="s">
        <v>60</v>
      </c>
      <c r="C41" s="18" t="s">
        <v>19</v>
      </c>
      <c r="D41" s="36">
        <v>1E-3</v>
      </c>
      <c r="E41" s="36">
        <v>9.5000000000000001E-2</v>
      </c>
      <c r="F41" s="36">
        <v>0.53300000000000003</v>
      </c>
      <c r="G41" s="36">
        <v>0.38300000000000001</v>
      </c>
      <c r="H41" s="36">
        <v>0.28799999999999998</v>
      </c>
      <c r="I41" s="36">
        <v>0.315</v>
      </c>
      <c r="J41" s="36">
        <v>0.27</v>
      </c>
      <c r="K41" s="36">
        <v>0.26200000000000001</v>
      </c>
      <c r="L41" s="36">
        <v>0.249</v>
      </c>
      <c r="M41" s="36">
        <v>0.17299999999999999</v>
      </c>
      <c r="N41" s="36">
        <v>0.157</v>
      </c>
      <c r="O41" s="36">
        <v>0.14299999999999999</v>
      </c>
      <c r="P41" s="36">
        <v>0.152</v>
      </c>
      <c r="Q41" s="36">
        <v>0.16</v>
      </c>
      <c r="R41" s="36">
        <v>0.14299999999999999</v>
      </c>
      <c r="S41" s="36">
        <v>0.14199999999999999</v>
      </c>
      <c r="T41" s="36">
        <v>0.107</v>
      </c>
      <c r="U41" s="36">
        <v>0.16400000000000001</v>
      </c>
      <c r="V41" s="36">
        <v>0.105</v>
      </c>
      <c r="W41" s="36">
        <v>0.114</v>
      </c>
      <c r="X41" s="36">
        <v>0.11799999999999999</v>
      </c>
      <c r="Y41" s="37">
        <v>0.125</v>
      </c>
      <c r="Z41" s="10">
        <v>0.13900000000000001</v>
      </c>
      <c r="AA41" s="10">
        <v>0.13700000000000001</v>
      </c>
      <c r="AB41" s="14">
        <v>0.11899999999999999</v>
      </c>
      <c r="AC41" s="14">
        <v>0.11700000000000001</v>
      </c>
      <c r="AD41" s="10">
        <v>0.11</v>
      </c>
      <c r="AE41" s="10">
        <v>0.11600000000000001</v>
      </c>
      <c r="AF41" s="10" t="str">
        <f>VLOOKUP(B41,'[1]Client GROUNDWATER - 1'!$A:$F,6,0)</f>
        <v>0.123</v>
      </c>
    </row>
    <row r="42" spans="1:32" x14ac:dyDescent="0.25">
      <c r="A42" s="46"/>
      <c r="B42" s="18" t="s">
        <v>61</v>
      </c>
      <c r="C42" s="18" t="s">
        <v>19</v>
      </c>
      <c r="D42" s="36">
        <v>1E-4</v>
      </c>
      <c r="E42" s="10" t="s">
        <v>44</v>
      </c>
      <c r="F42" s="36" t="s">
        <v>44</v>
      </c>
      <c r="G42" s="36" t="s">
        <v>44</v>
      </c>
      <c r="H42" s="36" t="s">
        <v>44</v>
      </c>
      <c r="I42" s="36" t="s">
        <v>44</v>
      </c>
      <c r="J42" s="36" t="s">
        <v>44</v>
      </c>
      <c r="K42" s="36" t="s">
        <v>44</v>
      </c>
      <c r="L42" s="36" t="s">
        <v>44</v>
      </c>
      <c r="M42" s="10" t="s">
        <v>44</v>
      </c>
      <c r="N42" s="10" t="s">
        <v>44</v>
      </c>
      <c r="O42" s="10" t="s">
        <v>44</v>
      </c>
      <c r="P42" s="10" t="s">
        <v>44</v>
      </c>
      <c r="Q42" s="10" t="s">
        <v>44</v>
      </c>
      <c r="R42" s="10" t="s">
        <v>44</v>
      </c>
      <c r="S42" s="36" t="s">
        <v>44</v>
      </c>
      <c r="T42" s="10" t="s">
        <v>44</v>
      </c>
      <c r="U42" s="10" t="s">
        <v>44</v>
      </c>
      <c r="V42" s="36" t="s">
        <v>44</v>
      </c>
      <c r="W42" s="36" t="s">
        <v>44</v>
      </c>
      <c r="X42" s="36" t="s">
        <v>44</v>
      </c>
      <c r="Y42" s="39" t="s">
        <v>44</v>
      </c>
      <c r="Z42" s="10" t="s">
        <v>44</v>
      </c>
      <c r="AA42" s="12" t="s">
        <v>44</v>
      </c>
      <c r="AB42" s="10" t="s">
        <v>44</v>
      </c>
      <c r="AC42" s="10" t="s">
        <v>44</v>
      </c>
      <c r="AD42" s="10" t="s">
        <v>44</v>
      </c>
      <c r="AE42" s="10" t="s">
        <v>44</v>
      </c>
      <c r="AF42" s="10" t="str">
        <f>VLOOKUP(B42,'[1]Client GROUNDWATER - 1'!$A:$F,6,0)</f>
        <v>&lt;0.0001</v>
      </c>
    </row>
    <row r="43" spans="1:32" x14ac:dyDescent="0.25">
      <c r="A43" s="46"/>
      <c r="B43" s="18" t="s">
        <v>62</v>
      </c>
      <c r="C43" s="18" t="s">
        <v>19</v>
      </c>
      <c r="D43" s="36">
        <v>1E-3</v>
      </c>
      <c r="E43" s="36" t="s">
        <v>41</v>
      </c>
      <c r="F43" s="36" t="s">
        <v>41</v>
      </c>
      <c r="G43" s="36" t="s">
        <v>41</v>
      </c>
      <c r="H43" s="36" t="s">
        <v>41</v>
      </c>
      <c r="I43" s="36" t="s">
        <v>41</v>
      </c>
      <c r="J43" s="36" t="s">
        <v>41</v>
      </c>
      <c r="K43" s="36" t="s">
        <v>41</v>
      </c>
      <c r="L43" s="36" t="s">
        <v>41</v>
      </c>
      <c r="M43" s="36" t="s">
        <v>41</v>
      </c>
      <c r="N43" s="36" t="s">
        <v>41</v>
      </c>
      <c r="O43" s="36" t="s">
        <v>41</v>
      </c>
      <c r="P43" s="36" t="s">
        <v>41</v>
      </c>
      <c r="Q43" s="36" t="s">
        <v>41</v>
      </c>
      <c r="R43" s="36" t="s">
        <v>41</v>
      </c>
      <c r="S43" s="36">
        <v>1E-3</v>
      </c>
      <c r="T43" s="36" t="s">
        <v>41</v>
      </c>
      <c r="U43" s="36" t="s">
        <v>41</v>
      </c>
      <c r="V43" s="36" t="s">
        <v>41</v>
      </c>
      <c r="W43" s="36" t="s">
        <v>41</v>
      </c>
      <c r="X43" s="36" t="s">
        <v>41</v>
      </c>
      <c r="Y43" s="39" t="s">
        <v>41</v>
      </c>
      <c r="Z43" s="10" t="s">
        <v>41</v>
      </c>
      <c r="AA43" s="12" t="s">
        <v>41</v>
      </c>
      <c r="AB43" s="10" t="s">
        <v>41</v>
      </c>
      <c r="AC43" s="10" t="s">
        <v>41</v>
      </c>
      <c r="AD43" s="10" t="s">
        <v>41</v>
      </c>
      <c r="AE43" s="10" t="s">
        <v>41</v>
      </c>
      <c r="AF43" s="10" t="str">
        <f>VLOOKUP(B43,'[1]Client GROUNDWATER - 1'!$A:$F,6,0)</f>
        <v>&lt;0.001</v>
      </c>
    </row>
    <row r="44" spans="1:32" x14ac:dyDescent="0.25">
      <c r="A44" s="46"/>
      <c r="B44" s="18" t="s">
        <v>63</v>
      </c>
      <c r="C44" s="18" t="s">
        <v>19</v>
      </c>
      <c r="D44" s="36">
        <v>1E-3</v>
      </c>
      <c r="E44" s="36" t="s">
        <v>41</v>
      </c>
      <c r="F44" s="36" t="s">
        <v>41</v>
      </c>
      <c r="G44" s="36" t="s">
        <v>41</v>
      </c>
      <c r="H44" s="36" t="s">
        <v>41</v>
      </c>
      <c r="I44" s="36" t="s">
        <v>41</v>
      </c>
      <c r="J44" s="36" t="s">
        <v>41</v>
      </c>
      <c r="K44" s="36" t="s">
        <v>41</v>
      </c>
      <c r="L44" s="36" t="s">
        <v>41</v>
      </c>
      <c r="M44" s="36" t="s">
        <v>41</v>
      </c>
      <c r="N44" s="36" t="s">
        <v>41</v>
      </c>
      <c r="O44" s="36" t="s">
        <v>41</v>
      </c>
      <c r="P44" s="36" t="s">
        <v>41</v>
      </c>
      <c r="Q44" s="36" t="s">
        <v>41</v>
      </c>
      <c r="R44" s="36" t="s">
        <v>41</v>
      </c>
      <c r="S44" s="36" t="s">
        <v>41</v>
      </c>
      <c r="T44" s="36" t="s">
        <v>41</v>
      </c>
      <c r="U44" s="36" t="s">
        <v>41</v>
      </c>
      <c r="V44" s="36" t="s">
        <v>41</v>
      </c>
      <c r="W44" s="36" t="s">
        <v>41</v>
      </c>
      <c r="X44" s="36" t="s">
        <v>41</v>
      </c>
      <c r="Y44" s="39" t="s">
        <v>41</v>
      </c>
      <c r="Z44" s="10" t="s">
        <v>41</v>
      </c>
      <c r="AA44" s="12" t="s">
        <v>41</v>
      </c>
      <c r="AB44" s="10" t="s">
        <v>41</v>
      </c>
      <c r="AC44" s="10" t="s">
        <v>41</v>
      </c>
      <c r="AD44" s="10" t="s">
        <v>41</v>
      </c>
      <c r="AE44" s="10" t="s">
        <v>41</v>
      </c>
      <c r="AF44" s="10" t="str">
        <f>VLOOKUP(B44,'[1]Client GROUNDWATER - 1'!$A:$F,6,0)</f>
        <v>&lt;0.001</v>
      </c>
    </row>
    <row r="45" spans="1:32" x14ac:dyDescent="0.25">
      <c r="A45" s="46"/>
      <c r="B45" s="18" t="s">
        <v>64</v>
      </c>
      <c r="C45" s="18" t="s">
        <v>19</v>
      </c>
      <c r="D45" s="36">
        <v>1E-3</v>
      </c>
      <c r="E45" s="36" t="s">
        <v>41</v>
      </c>
      <c r="F45" s="36">
        <v>1E-3</v>
      </c>
      <c r="G45" s="36">
        <v>2E-3</v>
      </c>
      <c r="H45" s="36">
        <v>2E-3</v>
      </c>
      <c r="I45" s="36">
        <v>2E-3</v>
      </c>
      <c r="J45" s="36">
        <v>2E-3</v>
      </c>
      <c r="K45" s="36">
        <v>1E-3</v>
      </c>
      <c r="L45" s="36">
        <v>2E-3</v>
      </c>
      <c r="M45" s="36" t="s">
        <v>41</v>
      </c>
      <c r="N45" s="36" t="s">
        <v>41</v>
      </c>
      <c r="O45" s="36" t="s">
        <v>41</v>
      </c>
      <c r="P45" s="36" t="s">
        <v>41</v>
      </c>
      <c r="Q45" s="36" t="s">
        <v>41</v>
      </c>
      <c r="R45" s="36" t="s">
        <v>41</v>
      </c>
      <c r="S45" s="36">
        <v>1E-3</v>
      </c>
      <c r="T45" s="36" t="s">
        <v>41</v>
      </c>
      <c r="U45" s="36" t="s">
        <v>41</v>
      </c>
      <c r="V45" s="36">
        <v>2E-3</v>
      </c>
      <c r="W45" s="36" t="s">
        <v>41</v>
      </c>
      <c r="X45" s="36" t="s">
        <v>41</v>
      </c>
      <c r="Y45" s="37">
        <v>2E-3</v>
      </c>
      <c r="Z45" s="10">
        <v>1E-3</v>
      </c>
      <c r="AA45" s="10">
        <v>2E-3</v>
      </c>
      <c r="AB45" s="10" t="s">
        <v>41</v>
      </c>
      <c r="AC45" s="10" t="s">
        <v>41</v>
      </c>
      <c r="AD45" s="10" t="s">
        <v>41</v>
      </c>
      <c r="AE45" s="10" t="s">
        <v>41</v>
      </c>
      <c r="AF45" s="10" t="str">
        <f>VLOOKUP(B45,'[1]Client GROUNDWATER - 1'!$A:$F,6,0)</f>
        <v>&lt;0.001</v>
      </c>
    </row>
    <row r="46" spans="1:32" x14ac:dyDescent="0.25">
      <c r="A46" s="46"/>
      <c r="B46" s="18" t="s">
        <v>65</v>
      </c>
      <c r="C46" s="18" t="s">
        <v>19</v>
      </c>
      <c r="D46" s="36">
        <v>1E-3</v>
      </c>
      <c r="E46" s="36">
        <v>3.7999999999999999E-2</v>
      </c>
      <c r="F46" s="36">
        <v>4.4999999999999998E-2</v>
      </c>
      <c r="G46" s="36">
        <v>4.2000000000000003E-2</v>
      </c>
      <c r="H46" s="36">
        <v>4.1000000000000002E-2</v>
      </c>
      <c r="I46" s="36">
        <v>0.04</v>
      </c>
      <c r="J46" s="36">
        <v>4.8000000000000001E-2</v>
      </c>
      <c r="K46" s="36">
        <v>4.2000000000000003E-2</v>
      </c>
      <c r="L46" s="36">
        <v>4.2999999999999997E-2</v>
      </c>
      <c r="M46" s="36">
        <v>0.04</v>
      </c>
      <c r="N46" s="36">
        <v>7.0000000000000007E-2</v>
      </c>
      <c r="O46" s="36">
        <v>4.2000000000000003E-2</v>
      </c>
      <c r="P46" s="36">
        <v>4.1000000000000002E-2</v>
      </c>
      <c r="Q46" s="36">
        <v>4.3999999999999997E-2</v>
      </c>
      <c r="R46" s="36">
        <v>3.7999999999999999E-2</v>
      </c>
      <c r="S46" s="36">
        <v>4.2000000000000003E-2</v>
      </c>
      <c r="T46" s="36">
        <v>0.04</v>
      </c>
      <c r="U46" s="36">
        <v>4.2000000000000003E-2</v>
      </c>
      <c r="V46" s="36">
        <v>3.9E-2</v>
      </c>
      <c r="W46" s="36">
        <v>4.1000000000000002E-2</v>
      </c>
      <c r="X46" s="36">
        <v>0.04</v>
      </c>
      <c r="Y46" s="37">
        <v>3.9E-2</v>
      </c>
      <c r="Z46" s="10">
        <v>4.2000000000000003E-2</v>
      </c>
      <c r="AA46" s="10">
        <v>3.5999999999999997E-2</v>
      </c>
      <c r="AB46" s="14">
        <v>4.4999999999999998E-2</v>
      </c>
      <c r="AC46" s="14">
        <v>3.9E-2</v>
      </c>
      <c r="AD46" s="10">
        <v>3.7999999999999999E-2</v>
      </c>
      <c r="AE46" s="10">
        <v>3.9E-2</v>
      </c>
      <c r="AF46" s="10" t="str">
        <f>VLOOKUP(B46,'[1]Client GROUNDWATER - 1'!$A:$F,6,0)</f>
        <v>0.034</v>
      </c>
    </row>
    <row r="47" spans="1:32" x14ac:dyDescent="0.25">
      <c r="A47" s="46"/>
      <c r="B47" s="18" t="s">
        <v>66</v>
      </c>
      <c r="C47" s="18" t="s">
        <v>19</v>
      </c>
      <c r="D47" s="36">
        <v>1E-3</v>
      </c>
      <c r="E47" s="36">
        <v>1.4E-2</v>
      </c>
      <c r="F47" s="36">
        <v>1.28</v>
      </c>
      <c r="G47" s="36">
        <v>0.85399999999999998</v>
      </c>
      <c r="H47" s="36">
        <v>0.67400000000000004</v>
      </c>
      <c r="I47" s="36">
        <v>0.70399999999999996</v>
      </c>
      <c r="J47" s="36">
        <v>0.60399999999999998</v>
      </c>
      <c r="K47" s="36">
        <v>0.58399999999999996</v>
      </c>
      <c r="L47" s="36">
        <v>0.47099999999999997</v>
      </c>
      <c r="M47" s="36">
        <v>0.375</v>
      </c>
      <c r="N47" s="36">
        <v>0.313</v>
      </c>
      <c r="O47" s="36">
        <v>0.28000000000000003</v>
      </c>
      <c r="P47" s="36">
        <v>0.28799999999999998</v>
      </c>
      <c r="Q47" s="36">
        <v>0.27600000000000002</v>
      </c>
      <c r="R47" s="36">
        <v>0.188</v>
      </c>
      <c r="S47" s="36">
        <v>0.129</v>
      </c>
      <c r="T47" s="36">
        <v>0.05</v>
      </c>
      <c r="U47" s="36">
        <v>0.315</v>
      </c>
      <c r="V47" s="36">
        <v>6.3E-2</v>
      </c>
      <c r="W47" s="36">
        <v>3.4000000000000002E-2</v>
      </c>
      <c r="X47" s="36">
        <v>3.4000000000000002E-2</v>
      </c>
      <c r="Y47" s="37">
        <v>4.7E-2</v>
      </c>
      <c r="Z47" s="10">
        <v>4.9000000000000002E-2</v>
      </c>
      <c r="AA47" s="10">
        <v>4.2999999999999997E-2</v>
      </c>
      <c r="AB47" s="14">
        <v>4.4999999999999998E-2</v>
      </c>
      <c r="AC47" s="14">
        <v>0.26500000000000001</v>
      </c>
      <c r="AD47" s="10">
        <v>7.1999999999999995E-2</v>
      </c>
      <c r="AE47" s="10">
        <v>0.14799999999999999</v>
      </c>
      <c r="AF47" s="10" t="str">
        <f>VLOOKUP(B47,'[1]Client GROUNDWATER - 1'!$A:$F,6,0)</f>
        <v>0.136</v>
      </c>
    </row>
    <row r="48" spans="1:32" x14ac:dyDescent="0.25">
      <c r="A48" s="46"/>
      <c r="B48" s="18" t="s">
        <v>67</v>
      </c>
      <c r="C48" s="18" t="s">
        <v>19</v>
      </c>
      <c r="D48" s="36">
        <v>0.01</v>
      </c>
      <c r="E48" s="36" t="s">
        <v>51</v>
      </c>
      <c r="F48" s="36" t="s">
        <v>51</v>
      </c>
      <c r="G48" s="36" t="s">
        <v>51</v>
      </c>
      <c r="H48" s="36" t="s">
        <v>51</v>
      </c>
      <c r="I48" s="36" t="s">
        <v>51</v>
      </c>
      <c r="J48" s="36" t="s">
        <v>51</v>
      </c>
      <c r="K48" s="36" t="s">
        <v>51</v>
      </c>
      <c r="L48" s="36" t="s">
        <v>51</v>
      </c>
      <c r="M48" s="36" t="s">
        <v>51</v>
      </c>
      <c r="N48" s="36" t="s">
        <v>51</v>
      </c>
      <c r="O48" s="36" t="s">
        <v>51</v>
      </c>
      <c r="P48" s="36" t="s">
        <v>51</v>
      </c>
      <c r="Q48" s="36" t="s">
        <v>51</v>
      </c>
      <c r="R48" s="36" t="s">
        <v>51</v>
      </c>
      <c r="S48" s="36" t="s">
        <v>51</v>
      </c>
      <c r="T48" s="36" t="s">
        <v>51</v>
      </c>
      <c r="U48" s="36" t="s">
        <v>51</v>
      </c>
      <c r="V48" s="36" t="s">
        <v>51</v>
      </c>
      <c r="W48" s="36" t="s">
        <v>51</v>
      </c>
      <c r="X48" s="36" t="s">
        <v>51</v>
      </c>
      <c r="Y48" s="39" t="s">
        <v>51</v>
      </c>
      <c r="Z48" s="10" t="s">
        <v>51</v>
      </c>
      <c r="AA48" s="12" t="s">
        <v>51</v>
      </c>
      <c r="AB48" s="10" t="s">
        <v>51</v>
      </c>
      <c r="AC48" s="10" t="s">
        <v>51</v>
      </c>
      <c r="AD48" s="10" t="s">
        <v>51</v>
      </c>
      <c r="AE48" s="10" t="s">
        <v>51</v>
      </c>
      <c r="AF48" s="10" t="str">
        <f>VLOOKUP(B48,'[1]Client GROUNDWATER - 1'!$A:$F,6,0)</f>
        <v>&lt;0.01</v>
      </c>
    </row>
    <row r="49" spans="1:32" x14ac:dyDescent="0.25">
      <c r="A49" s="46"/>
      <c r="B49" s="18" t="s">
        <v>68</v>
      </c>
      <c r="C49" s="18" t="s">
        <v>19</v>
      </c>
      <c r="D49" s="36">
        <v>1E-3</v>
      </c>
      <c r="E49" s="36" t="s">
        <v>41</v>
      </c>
      <c r="F49" s="36" t="s">
        <v>41</v>
      </c>
      <c r="G49" s="36" t="s">
        <v>41</v>
      </c>
      <c r="H49" s="36" t="s">
        <v>41</v>
      </c>
      <c r="I49" s="36" t="s">
        <v>41</v>
      </c>
      <c r="J49" s="36" t="s">
        <v>41</v>
      </c>
      <c r="K49" s="36" t="s">
        <v>41</v>
      </c>
      <c r="L49" s="36" t="s">
        <v>41</v>
      </c>
      <c r="M49" s="36" t="s">
        <v>41</v>
      </c>
      <c r="N49" s="36" t="s">
        <v>41</v>
      </c>
      <c r="O49" s="36" t="s">
        <v>41</v>
      </c>
      <c r="P49" s="36" t="s">
        <v>41</v>
      </c>
      <c r="Q49" s="36" t="s">
        <v>41</v>
      </c>
      <c r="R49" s="36" t="s">
        <v>41</v>
      </c>
      <c r="S49" s="36" t="s">
        <v>41</v>
      </c>
      <c r="T49" s="36" t="s">
        <v>41</v>
      </c>
      <c r="U49" s="36" t="s">
        <v>41</v>
      </c>
      <c r="V49" s="36" t="s">
        <v>41</v>
      </c>
      <c r="W49" s="36" t="s">
        <v>41</v>
      </c>
      <c r="X49" s="36" t="s">
        <v>41</v>
      </c>
      <c r="Y49" s="39" t="s">
        <v>41</v>
      </c>
      <c r="Z49" s="10" t="s">
        <v>41</v>
      </c>
      <c r="AA49" s="12" t="s">
        <v>41</v>
      </c>
      <c r="AB49" s="10" t="s">
        <v>41</v>
      </c>
      <c r="AC49" s="10" t="s">
        <v>41</v>
      </c>
      <c r="AD49" s="10" t="s">
        <v>41</v>
      </c>
      <c r="AE49" s="10" t="s">
        <v>41</v>
      </c>
      <c r="AF49" s="10" t="str">
        <f>VLOOKUP(B49,'[1]Client GROUNDWATER - 1'!$A:$F,6,0)</f>
        <v>&lt;0.001</v>
      </c>
    </row>
    <row r="50" spans="1:32" x14ac:dyDescent="0.25">
      <c r="A50" s="46"/>
      <c r="B50" s="18" t="s">
        <v>69</v>
      </c>
      <c r="C50" s="18" t="s">
        <v>19</v>
      </c>
      <c r="D50" s="36">
        <v>1E-3</v>
      </c>
      <c r="E50" s="36">
        <v>0.53</v>
      </c>
      <c r="F50" s="36">
        <v>0.48899999999999999</v>
      </c>
      <c r="G50" s="36">
        <v>0.495</v>
      </c>
      <c r="H50" s="36">
        <v>0.51</v>
      </c>
      <c r="I50" s="36">
        <v>0.51800000000000002</v>
      </c>
      <c r="J50" s="36">
        <v>0.54200000000000004</v>
      </c>
      <c r="K50" s="36">
        <v>0.51400000000000001</v>
      </c>
      <c r="L50" s="36">
        <v>0.50600000000000001</v>
      </c>
      <c r="M50" s="36">
        <v>0.53100000000000003</v>
      </c>
      <c r="N50" s="36">
        <v>0.50800000000000001</v>
      </c>
      <c r="O50" s="36">
        <v>0.46100000000000002</v>
      </c>
      <c r="P50" s="36">
        <v>0.502</v>
      </c>
      <c r="Q50" s="36">
        <v>0.57799999999999996</v>
      </c>
      <c r="R50" s="36">
        <v>0.51300000000000001</v>
      </c>
      <c r="S50" s="36">
        <v>0.50600000000000001</v>
      </c>
      <c r="T50" s="36">
        <v>0.51300000000000001</v>
      </c>
      <c r="U50" s="36">
        <v>0.53400000000000003</v>
      </c>
      <c r="V50" s="36">
        <v>0.49099999999999999</v>
      </c>
      <c r="W50" s="36">
        <v>0.54800000000000004</v>
      </c>
      <c r="X50" s="36">
        <v>0.54</v>
      </c>
      <c r="Y50" s="37">
        <v>0.52200000000000002</v>
      </c>
      <c r="Z50" s="10">
        <v>0.56799999999999995</v>
      </c>
      <c r="AA50" s="10">
        <v>0.60799999999999998</v>
      </c>
      <c r="AB50" s="14">
        <v>0.53400000000000003</v>
      </c>
      <c r="AC50" s="14">
        <v>0.46</v>
      </c>
      <c r="AD50" s="10">
        <v>0.48899999999999999</v>
      </c>
      <c r="AE50" s="10">
        <v>0.48299999999999998</v>
      </c>
      <c r="AF50" s="10" t="str">
        <f>VLOOKUP(B50,'[1]Client GROUNDWATER - 1'!$A:$F,6,0)</f>
        <v>0.505</v>
      </c>
    </row>
    <row r="51" spans="1:32" x14ac:dyDescent="0.25">
      <c r="A51" s="46"/>
      <c r="B51" s="18" t="s">
        <v>70</v>
      </c>
      <c r="C51" s="18" t="s">
        <v>19</v>
      </c>
      <c r="D51" s="36">
        <v>5.0000000000000001E-3</v>
      </c>
      <c r="E51" s="36">
        <v>8.0000000000000002E-3</v>
      </c>
      <c r="F51" s="36">
        <v>0.01</v>
      </c>
      <c r="G51" s="36">
        <v>1.2E-2</v>
      </c>
      <c r="H51" s="36">
        <v>1.4999999999999999E-2</v>
      </c>
      <c r="I51" s="36">
        <v>1.6E-2</v>
      </c>
      <c r="J51" s="36">
        <v>1.4999999999999999E-2</v>
      </c>
      <c r="K51" s="36">
        <v>1.4E-2</v>
      </c>
      <c r="L51" s="36">
        <v>1.4E-2</v>
      </c>
      <c r="M51" s="36">
        <v>1.2999999999999999E-2</v>
      </c>
      <c r="N51" s="36">
        <v>8.9999999999999993E-3</v>
      </c>
      <c r="O51" s="36">
        <v>1.4E-2</v>
      </c>
      <c r="P51" s="36">
        <v>1.0999999999999999E-2</v>
      </c>
      <c r="Q51" s="36">
        <v>1.2999999999999999E-2</v>
      </c>
      <c r="R51" s="36">
        <v>1.0999999999999999E-2</v>
      </c>
      <c r="S51" s="36">
        <v>1.6E-2</v>
      </c>
      <c r="T51" s="36">
        <v>8.9999999999999993E-3</v>
      </c>
      <c r="U51" s="36">
        <v>0.01</v>
      </c>
      <c r="V51" s="36">
        <v>1.2999999999999999E-2</v>
      </c>
      <c r="W51" s="36">
        <v>5.0000000000000001E-3</v>
      </c>
      <c r="X51" s="36">
        <v>2.3E-2</v>
      </c>
      <c r="Y51" s="37">
        <v>2.5999999999999999E-2</v>
      </c>
      <c r="Z51" s="10">
        <v>2.7E-2</v>
      </c>
      <c r="AA51" s="10">
        <v>2.5999999999999999E-2</v>
      </c>
      <c r="AB51" s="14">
        <v>1.6E-2</v>
      </c>
      <c r="AC51" s="14">
        <v>1.6E-2</v>
      </c>
      <c r="AD51" s="10">
        <v>1.2999999999999999E-2</v>
      </c>
      <c r="AE51" s="10">
        <v>1.2E-2</v>
      </c>
      <c r="AF51" s="10" t="str">
        <f>VLOOKUP(B51,'[1]Client GROUNDWATER - 1'!$A:$F,6,0)</f>
        <v>0.008</v>
      </c>
    </row>
    <row r="52" spans="1:32" x14ac:dyDescent="0.25">
      <c r="A52" s="46"/>
      <c r="B52" s="18" t="s">
        <v>71</v>
      </c>
      <c r="C52" s="18" t="s">
        <v>19</v>
      </c>
      <c r="D52" s="36">
        <v>0.05</v>
      </c>
      <c r="E52" s="36">
        <v>0.11</v>
      </c>
      <c r="F52" s="36">
        <v>0.13</v>
      </c>
      <c r="G52" s="36">
        <v>0.11</v>
      </c>
      <c r="H52" s="36">
        <v>0.12</v>
      </c>
      <c r="I52" s="36">
        <v>0.12</v>
      </c>
      <c r="J52" s="36">
        <v>0.13</v>
      </c>
      <c r="K52" s="36">
        <v>0.12</v>
      </c>
      <c r="L52" s="36">
        <v>0.12</v>
      </c>
      <c r="M52" s="36">
        <v>0.11</v>
      </c>
      <c r="N52" s="36">
        <v>0.16</v>
      </c>
      <c r="O52" s="36">
        <v>0.12</v>
      </c>
      <c r="P52" s="36">
        <v>0.12</v>
      </c>
      <c r="Q52" s="36">
        <v>0.13</v>
      </c>
      <c r="R52" s="36">
        <v>0.11</v>
      </c>
      <c r="S52" s="36">
        <v>0.12</v>
      </c>
      <c r="T52" s="36">
        <v>0.12</v>
      </c>
      <c r="U52" s="36">
        <v>0.09</v>
      </c>
      <c r="V52" s="36">
        <v>0.1</v>
      </c>
      <c r="W52" s="36">
        <v>0.1</v>
      </c>
      <c r="X52" s="36">
        <v>0.11</v>
      </c>
      <c r="Y52" s="37">
        <v>0.09</v>
      </c>
      <c r="Z52" s="10">
        <v>0.13</v>
      </c>
      <c r="AA52" s="10">
        <v>0.09</v>
      </c>
      <c r="AB52" s="14">
        <v>0.12</v>
      </c>
      <c r="AC52" s="14">
        <v>0.12</v>
      </c>
      <c r="AD52" s="10">
        <v>0.1</v>
      </c>
      <c r="AE52" s="10">
        <v>0.11</v>
      </c>
      <c r="AF52" s="10" t="str">
        <f>VLOOKUP(B52,'[1]Client GROUNDWATER - 1'!$A:$F,6,0)</f>
        <v>0.11</v>
      </c>
    </row>
    <row r="53" spans="1:32" x14ac:dyDescent="0.25">
      <c r="A53" s="46"/>
      <c r="B53" s="18" t="s">
        <v>72</v>
      </c>
      <c r="C53" s="18" t="s">
        <v>19</v>
      </c>
      <c r="D53" s="36">
        <v>0.05</v>
      </c>
      <c r="E53" s="36">
        <v>0.28999999999999998</v>
      </c>
      <c r="F53" s="36">
        <v>1.44</v>
      </c>
      <c r="G53" s="36">
        <v>0.81</v>
      </c>
      <c r="H53" s="36">
        <v>0.69</v>
      </c>
      <c r="I53" s="36">
        <v>0.63</v>
      </c>
      <c r="J53" s="36">
        <v>0.43</v>
      </c>
      <c r="K53" s="36">
        <v>0.8</v>
      </c>
      <c r="L53" s="36">
        <v>1.43</v>
      </c>
      <c r="M53" s="36">
        <v>1.22</v>
      </c>
      <c r="N53" s="36">
        <v>0.7</v>
      </c>
      <c r="O53" s="36">
        <v>1.66</v>
      </c>
      <c r="P53" s="36">
        <v>1.42</v>
      </c>
      <c r="Q53" s="36">
        <v>2.14</v>
      </c>
      <c r="R53" s="36">
        <v>1.62</v>
      </c>
      <c r="S53" s="36">
        <v>5.01</v>
      </c>
      <c r="T53" s="36">
        <v>0.06</v>
      </c>
      <c r="U53" s="36">
        <v>0.28000000000000003</v>
      </c>
      <c r="V53" s="36">
        <v>0.14000000000000001</v>
      </c>
      <c r="W53" s="36">
        <v>1.95</v>
      </c>
      <c r="X53" s="36">
        <v>7.77</v>
      </c>
      <c r="Y53" s="37">
        <v>14.8</v>
      </c>
      <c r="Z53" s="10">
        <v>22</v>
      </c>
      <c r="AA53" s="10">
        <v>18.399999999999999</v>
      </c>
      <c r="AB53" s="14">
        <v>10.9</v>
      </c>
      <c r="AC53" s="14">
        <v>2.54</v>
      </c>
      <c r="AD53" s="10">
        <v>2</v>
      </c>
      <c r="AE53" s="10">
        <v>4.3</v>
      </c>
      <c r="AF53" s="10" t="str">
        <f>VLOOKUP(B53,'[1]Client GROUNDWATER - 1'!$A:$F,6,0)</f>
        <v>4.23</v>
      </c>
    </row>
    <row r="54" spans="1:32" x14ac:dyDescent="0.25">
      <c r="A54" s="46"/>
      <c r="B54" s="18" t="s">
        <v>73</v>
      </c>
      <c r="C54" s="18" t="s">
        <v>19</v>
      </c>
      <c r="D54" s="36">
        <v>1E-4</v>
      </c>
      <c r="E54" s="36" t="s">
        <v>44</v>
      </c>
      <c r="F54" s="36" t="s">
        <v>44</v>
      </c>
      <c r="G54" s="36" t="s">
        <v>44</v>
      </c>
      <c r="H54" s="36" t="s">
        <v>44</v>
      </c>
      <c r="I54" s="36" t="s">
        <v>44</v>
      </c>
      <c r="J54" s="36" t="s">
        <v>44</v>
      </c>
      <c r="K54" s="36" t="s">
        <v>44</v>
      </c>
      <c r="L54" s="36" t="s">
        <v>44</v>
      </c>
      <c r="M54" s="36" t="s">
        <v>44</v>
      </c>
      <c r="N54" s="36" t="s">
        <v>44</v>
      </c>
      <c r="O54" s="36" t="s">
        <v>44</v>
      </c>
      <c r="P54" s="36" t="s">
        <v>44</v>
      </c>
      <c r="Q54" s="36" t="s">
        <v>44</v>
      </c>
      <c r="R54" s="36" t="s">
        <v>44</v>
      </c>
      <c r="S54" s="36" t="s">
        <v>44</v>
      </c>
      <c r="T54" s="36" t="s">
        <v>44</v>
      </c>
      <c r="U54" s="36" t="s">
        <v>44</v>
      </c>
      <c r="V54" s="36" t="s">
        <v>44</v>
      </c>
      <c r="W54" s="36" t="s">
        <v>44</v>
      </c>
      <c r="X54" s="36" t="s">
        <v>44</v>
      </c>
      <c r="Y54" s="39" t="s">
        <v>44</v>
      </c>
      <c r="Z54" s="10" t="s">
        <v>44</v>
      </c>
      <c r="AA54" s="12" t="s">
        <v>44</v>
      </c>
      <c r="AB54" s="10" t="s">
        <v>44</v>
      </c>
      <c r="AC54" s="10" t="s">
        <v>44</v>
      </c>
      <c r="AD54" s="10" t="s">
        <v>44</v>
      </c>
      <c r="AE54" s="10" t="s">
        <v>44</v>
      </c>
      <c r="AF54" s="10" t="str">
        <f>VLOOKUP(B54,'[1]Client GROUNDWATER - 1'!$A:$F,6,0)</f>
        <v>&lt;0.0001</v>
      </c>
    </row>
    <row r="55" spans="1:32" x14ac:dyDescent="0.25">
      <c r="A55" s="46"/>
      <c r="B55" s="18" t="s">
        <v>74</v>
      </c>
      <c r="C55" s="18" t="s">
        <v>19</v>
      </c>
      <c r="D55" s="36">
        <v>1E-4</v>
      </c>
      <c r="E55" s="10" t="s">
        <v>44</v>
      </c>
      <c r="F55" s="10" t="s">
        <v>44</v>
      </c>
      <c r="G55" s="10" t="s">
        <v>44</v>
      </c>
      <c r="H55" s="10" t="s">
        <v>44</v>
      </c>
      <c r="I55" s="10" t="s">
        <v>44</v>
      </c>
      <c r="J55" s="10" t="s">
        <v>44</v>
      </c>
      <c r="K55" s="10" t="s">
        <v>44</v>
      </c>
      <c r="L55" s="36" t="s">
        <v>44</v>
      </c>
      <c r="M55" s="10" t="s">
        <v>44</v>
      </c>
      <c r="N55" s="10" t="s">
        <v>44</v>
      </c>
      <c r="O55" s="10" t="s">
        <v>44</v>
      </c>
      <c r="P55" s="10" t="s">
        <v>44</v>
      </c>
      <c r="Q55" s="10" t="s">
        <v>44</v>
      </c>
      <c r="R55" s="10" t="s">
        <v>44</v>
      </c>
      <c r="S55" s="10" t="s">
        <v>44</v>
      </c>
      <c r="T55" s="10" t="s">
        <v>44</v>
      </c>
      <c r="U55" s="10" t="s">
        <v>44</v>
      </c>
      <c r="V55" s="10" t="s">
        <v>44</v>
      </c>
      <c r="W55" s="36" t="s">
        <v>44</v>
      </c>
      <c r="X55" s="36" t="s">
        <v>44</v>
      </c>
      <c r="Y55" s="39" t="s">
        <v>44</v>
      </c>
      <c r="Z55" s="10" t="s">
        <v>44</v>
      </c>
      <c r="AA55" s="12" t="s">
        <v>44</v>
      </c>
      <c r="AB55" s="10" t="s">
        <v>44</v>
      </c>
      <c r="AC55" s="10" t="s">
        <v>44</v>
      </c>
      <c r="AD55" s="10" t="s">
        <v>44</v>
      </c>
      <c r="AE55" s="10" t="s">
        <v>44</v>
      </c>
      <c r="AF55" s="10" t="str">
        <f>VLOOKUP(B55,'[1]Client GROUNDWATER - 1'!$A:$F,6,0)</f>
        <v>&lt;0.0001</v>
      </c>
    </row>
    <row r="56" spans="1:32" x14ac:dyDescent="0.25">
      <c r="A56" s="46"/>
      <c r="B56" s="18" t="s">
        <v>75</v>
      </c>
      <c r="C56" s="18" t="s">
        <v>19</v>
      </c>
      <c r="D56" s="36">
        <v>0.05</v>
      </c>
      <c r="E56" s="36">
        <v>32</v>
      </c>
      <c r="F56" s="10">
        <v>28.9</v>
      </c>
      <c r="G56" s="36">
        <v>29.8</v>
      </c>
      <c r="H56" s="36">
        <v>30</v>
      </c>
      <c r="I56" s="36">
        <v>30.4</v>
      </c>
      <c r="J56" s="36">
        <v>31.5</v>
      </c>
      <c r="K56" s="36">
        <v>30.6</v>
      </c>
      <c r="L56" s="36">
        <v>31.5</v>
      </c>
      <c r="M56" s="36">
        <v>31.6</v>
      </c>
      <c r="N56" s="36">
        <v>30.4</v>
      </c>
      <c r="O56" s="36">
        <v>31.4</v>
      </c>
      <c r="P56" s="36">
        <v>30.5</v>
      </c>
      <c r="Q56" s="36">
        <v>30.4</v>
      </c>
      <c r="R56" s="36">
        <v>31</v>
      </c>
      <c r="S56" s="36">
        <v>30.2</v>
      </c>
      <c r="T56" s="36">
        <v>31.4</v>
      </c>
      <c r="U56" s="36">
        <v>31.5</v>
      </c>
      <c r="V56" s="36">
        <v>29.9</v>
      </c>
      <c r="W56" s="36">
        <v>32.9</v>
      </c>
      <c r="X56" s="36">
        <v>33.6</v>
      </c>
      <c r="Y56" s="37">
        <v>32.799999999999997</v>
      </c>
      <c r="Z56" s="10">
        <v>32</v>
      </c>
      <c r="AA56" s="10">
        <v>31</v>
      </c>
      <c r="AB56" s="14">
        <v>33.299999999999997</v>
      </c>
      <c r="AC56" s="14">
        <v>32.200000000000003</v>
      </c>
      <c r="AD56" s="10">
        <v>30.5</v>
      </c>
      <c r="AE56" s="10">
        <v>31.2</v>
      </c>
      <c r="AF56" s="10" t="str">
        <f>VLOOKUP(B56,'[1]Client GROUNDWATER - 1'!$A:$F,6,0)</f>
        <v>31.5</v>
      </c>
    </row>
    <row r="57" spans="1:32" x14ac:dyDescent="0.25">
      <c r="A57" s="46"/>
      <c r="B57" s="18" t="s">
        <v>76</v>
      </c>
      <c r="C57" s="18" t="s">
        <v>19</v>
      </c>
      <c r="D57" s="36">
        <v>0.1</v>
      </c>
      <c r="E57" s="36">
        <v>0.4</v>
      </c>
      <c r="F57" s="10">
        <v>0.4</v>
      </c>
      <c r="G57" s="36">
        <v>0.4</v>
      </c>
      <c r="H57" s="36">
        <v>0.4</v>
      </c>
      <c r="I57" s="36">
        <v>0.4</v>
      </c>
      <c r="J57" s="36">
        <v>0.4</v>
      </c>
      <c r="K57" s="36">
        <v>0.4</v>
      </c>
      <c r="L57" s="36">
        <v>0.3</v>
      </c>
      <c r="M57" s="36">
        <v>0.4</v>
      </c>
      <c r="N57" s="36">
        <v>0.4</v>
      </c>
      <c r="O57" s="36">
        <v>0.6</v>
      </c>
      <c r="P57" s="36">
        <v>0.4</v>
      </c>
      <c r="Q57" s="36">
        <v>0.3</v>
      </c>
      <c r="R57" s="36">
        <v>0.4</v>
      </c>
      <c r="S57" s="36">
        <v>0.4</v>
      </c>
      <c r="T57" s="36">
        <v>0.4</v>
      </c>
      <c r="U57" s="36">
        <v>0.4</v>
      </c>
      <c r="V57" s="36">
        <v>0.4</v>
      </c>
      <c r="W57" s="36">
        <v>0.4</v>
      </c>
      <c r="X57" s="36">
        <v>0.3</v>
      </c>
      <c r="Y57" s="37">
        <v>0.4</v>
      </c>
      <c r="Z57" s="10">
        <v>0.4</v>
      </c>
      <c r="AA57" s="10">
        <v>0.5</v>
      </c>
      <c r="AB57" s="14">
        <v>0.3</v>
      </c>
      <c r="AC57" s="14">
        <v>0.4</v>
      </c>
      <c r="AD57" s="10">
        <v>0.4</v>
      </c>
      <c r="AE57" s="10">
        <v>0.4</v>
      </c>
      <c r="AF57" s="10" t="str">
        <f>VLOOKUP(B57,'[1]Client GROUNDWATER - 1'!$A:$F,6,0)</f>
        <v>0.4</v>
      </c>
    </row>
    <row r="58" spans="1:32" x14ac:dyDescent="0.25">
      <c r="A58" s="46"/>
      <c r="B58" s="18" t="s">
        <v>77</v>
      </c>
      <c r="C58" s="18" t="s">
        <v>19</v>
      </c>
      <c r="D58" s="36">
        <v>0.01</v>
      </c>
      <c r="E58" s="36" t="s">
        <v>51</v>
      </c>
      <c r="F58" s="36" t="s">
        <v>51</v>
      </c>
      <c r="G58" s="36" t="s">
        <v>51</v>
      </c>
      <c r="H58" s="36" t="s">
        <v>51</v>
      </c>
      <c r="I58" s="36" t="s">
        <v>51</v>
      </c>
      <c r="J58" s="36" t="s">
        <v>51</v>
      </c>
      <c r="K58" s="36" t="s">
        <v>51</v>
      </c>
      <c r="L58" s="36">
        <v>0.01</v>
      </c>
      <c r="M58" s="36" t="s">
        <v>51</v>
      </c>
      <c r="N58" s="36" t="s">
        <v>51</v>
      </c>
      <c r="O58" s="36" t="s">
        <v>51</v>
      </c>
      <c r="P58" s="36" t="s">
        <v>51</v>
      </c>
      <c r="Q58" s="36" t="s">
        <v>51</v>
      </c>
      <c r="R58" s="36" t="s">
        <v>51</v>
      </c>
      <c r="S58" s="36" t="s">
        <v>51</v>
      </c>
      <c r="T58" s="36" t="s">
        <v>51</v>
      </c>
      <c r="U58" s="36" t="s">
        <v>51</v>
      </c>
      <c r="V58" s="36" t="s">
        <v>51</v>
      </c>
      <c r="W58" s="36" t="s">
        <v>51</v>
      </c>
      <c r="X58" s="36" t="s">
        <v>51</v>
      </c>
      <c r="Y58" s="39" t="s">
        <v>51</v>
      </c>
      <c r="Z58" s="10" t="s">
        <v>51</v>
      </c>
      <c r="AA58" s="12" t="s">
        <v>51</v>
      </c>
      <c r="AB58" s="10" t="s">
        <v>51</v>
      </c>
      <c r="AC58" s="10" t="s">
        <v>51</v>
      </c>
      <c r="AD58" s="10" t="s">
        <v>51</v>
      </c>
      <c r="AE58" s="10" t="s">
        <v>51</v>
      </c>
      <c r="AF58" s="10" t="str">
        <f>VLOOKUP(B58,'[1]Client GROUNDWATER - 1'!$A:$F,6,0)</f>
        <v>&lt;0.01</v>
      </c>
    </row>
    <row r="59" spans="1:32" x14ac:dyDescent="0.25">
      <c r="A59" s="46"/>
      <c r="B59" s="18" t="s">
        <v>78</v>
      </c>
      <c r="C59" s="18" t="s">
        <v>19</v>
      </c>
      <c r="D59" s="36">
        <v>0.01</v>
      </c>
      <c r="E59" s="36">
        <v>0.08</v>
      </c>
      <c r="F59" s="36" t="s">
        <v>51</v>
      </c>
      <c r="G59" s="36">
        <v>0.01</v>
      </c>
      <c r="H59" s="36">
        <v>0.02</v>
      </c>
      <c r="I59" s="36">
        <v>0.01</v>
      </c>
      <c r="J59" s="36">
        <v>0.01</v>
      </c>
      <c r="K59" s="36">
        <v>0.01</v>
      </c>
      <c r="L59" s="36">
        <v>0.02</v>
      </c>
      <c r="M59" s="36">
        <v>0.04</v>
      </c>
      <c r="N59" s="36">
        <v>0.04</v>
      </c>
      <c r="O59" s="36">
        <v>0.03</v>
      </c>
      <c r="P59" s="36">
        <v>0.04</v>
      </c>
      <c r="Q59" s="36">
        <v>0.05</v>
      </c>
      <c r="R59" s="36">
        <v>0.08</v>
      </c>
      <c r="S59" s="36">
        <v>0.02</v>
      </c>
      <c r="T59" s="36">
        <v>7.0000000000000007E-2</v>
      </c>
      <c r="U59" s="36">
        <v>0.02</v>
      </c>
      <c r="V59" s="36">
        <v>0.06</v>
      </c>
      <c r="W59" s="36">
        <v>0.05</v>
      </c>
      <c r="X59" s="36">
        <v>0.02</v>
      </c>
      <c r="Y59" s="37">
        <v>0.03</v>
      </c>
      <c r="Z59" s="10">
        <v>0.01</v>
      </c>
      <c r="AA59" s="10">
        <v>0.03</v>
      </c>
      <c r="AB59" s="14">
        <v>0.03</v>
      </c>
      <c r="AC59" s="14" t="s">
        <v>51</v>
      </c>
      <c r="AD59" s="10">
        <v>0.03</v>
      </c>
      <c r="AE59" s="10" t="s">
        <v>51</v>
      </c>
      <c r="AF59" s="10" t="str">
        <f>VLOOKUP(B59,'[1]Client GROUNDWATER - 1'!$A:$F,6,0)</f>
        <v>&lt;0.01</v>
      </c>
    </row>
    <row r="60" spans="1:32" x14ac:dyDescent="0.25">
      <c r="A60" s="46"/>
      <c r="B60" s="18" t="s">
        <v>79</v>
      </c>
      <c r="C60" s="18" t="s">
        <v>19</v>
      </c>
      <c r="D60" s="36">
        <v>0.01</v>
      </c>
      <c r="E60" s="36">
        <v>0.08</v>
      </c>
      <c r="F60" s="36" t="s">
        <v>51</v>
      </c>
      <c r="G60" s="36">
        <v>0.01</v>
      </c>
      <c r="H60" s="36">
        <v>0.02</v>
      </c>
      <c r="I60" s="36">
        <v>0.01</v>
      </c>
      <c r="J60" s="36">
        <v>0.01</v>
      </c>
      <c r="K60" s="36">
        <v>0.01</v>
      </c>
      <c r="L60" s="36">
        <v>0.03</v>
      </c>
      <c r="M60" s="36">
        <v>0.04</v>
      </c>
      <c r="N60" s="36">
        <v>0.04</v>
      </c>
      <c r="O60" s="36">
        <v>0.03</v>
      </c>
      <c r="P60" s="36">
        <v>0.04</v>
      </c>
      <c r="Q60" s="36">
        <v>0.05</v>
      </c>
      <c r="R60" s="36">
        <v>0.08</v>
      </c>
      <c r="S60" s="36">
        <v>0.02</v>
      </c>
      <c r="T60" s="36">
        <v>7.0000000000000007E-2</v>
      </c>
      <c r="U60" s="36">
        <v>0.02</v>
      </c>
      <c r="V60" s="10">
        <v>0.06</v>
      </c>
      <c r="W60" s="36">
        <v>0.05</v>
      </c>
      <c r="X60" s="36">
        <v>0.02</v>
      </c>
      <c r="Y60" s="37">
        <v>0.03</v>
      </c>
      <c r="Z60" s="10">
        <v>0.01</v>
      </c>
      <c r="AA60" s="10">
        <v>0.03</v>
      </c>
      <c r="AB60" s="14">
        <v>0.03</v>
      </c>
      <c r="AC60" s="14" t="s">
        <v>51</v>
      </c>
      <c r="AD60" s="10">
        <v>0.03</v>
      </c>
      <c r="AE60" s="10" t="s">
        <v>51</v>
      </c>
      <c r="AF60" s="10" t="str">
        <f>VLOOKUP(B60,'[1]Client GROUNDWATER - 1'!$A:$F,6,0)</f>
        <v>&lt;0.01</v>
      </c>
    </row>
    <row r="61" spans="1:32" x14ac:dyDescent="0.25">
      <c r="A61" s="46"/>
      <c r="B61" s="18" t="s">
        <v>80</v>
      </c>
      <c r="C61" s="18" t="s">
        <v>81</v>
      </c>
      <c r="D61" s="36">
        <v>0.01</v>
      </c>
      <c r="E61" s="10">
        <v>13.1</v>
      </c>
      <c r="F61" s="10">
        <v>13.1</v>
      </c>
      <c r="G61" s="10">
        <v>11.2</v>
      </c>
      <c r="H61" s="10">
        <v>13.3</v>
      </c>
      <c r="I61" s="10">
        <v>12.8</v>
      </c>
      <c r="J61" s="10">
        <v>10.9</v>
      </c>
      <c r="K61" s="36">
        <v>12.9</v>
      </c>
      <c r="L61" s="36">
        <v>13.1</v>
      </c>
      <c r="M61" s="36">
        <v>12.9</v>
      </c>
      <c r="N61" s="36">
        <v>13.2</v>
      </c>
      <c r="O61" s="36">
        <v>12.2</v>
      </c>
      <c r="P61" s="36">
        <v>13.1</v>
      </c>
      <c r="Q61" s="36">
        <v>13.1</v>
      </c>
      <c r="R61" s="36">
        <v>13</v>
      </c>
      <c r="S61" s="36">
        <v>12.8</v>
      </c>
      <c r="T61" s="10">
        <v>12.7</v>
      </c>
      <c r="U61" s="10">
        <v>13.3</v>
      </c>
      <c r="V61" s="10">
        <v>12.6</v>
      </c>
      <c r="W61" s="36">
        <v>13.2</v>
      </c>
      <c r="X61" s="36">
        <v>13.3</v>
      </c>
      <c r="Y61" s="37">
        <v>12.8</v>
      </c>
      <c r="Z61" s="10">
        <v>12.8</v>
      </c>
      <c r="AA61" s="10">
        <v>13.1</v>
      </c>
      <c r="AB61" s="14">
        <v>12.3</v>
      </c>
      <c r="AC61" s="14">
        <v>12.7</v>
      </c>
      <c r="AD61" s="10">
        <v>13.2</v>
      </c>
      <c r="AE61" s="10">
        <v>12.9</v>
      </c>
      <c r="AF61" s="10" t="str">
        <f>VLOOKUP(B61,'[1]Client GROUNDWATER - 1'!$A:$F,6,0)</f>
        <v>13.2</v>
      </c>
    </row>
    <row r="62" spans="1:32" x14ac:dyDescent="0.25">
      <c r="A62" s="46"/>
      <c r="B62" s="18" t="s">
        <v>82</v>
      </c>
      <c r="C62" s="18" t="s">
        <v>81</v>
      </c>
      <c r="D62" s="36">
        <v>0.01</v>
      </c>
      <c r="E62" s="36">
        <v>12.2</v>
      </c>
      <c r="F62" s="36">
        <v>13.3</v>
      </c>
      <c r="G62" s="36">
        <v>11.2</v>
      </c>
      <c r="H62" s="36">
        <v>12.4</v>
      </c>
      <c r="I62" s="36">
        <v>12.1</v>
      </c>
      <c r="J62" s="36">
        <v>12.2</v>
      </c>
      <c r="K62" s="36">
        <v>12.8</v>
      </c>
      <c r="L62" s="36">
        <v>12</v>
      </c>
      <c r="M62" s="36">
        <v>11.8</v>
      </c>
      <c r="N62" s="36">
        <v>13.6</v>
      </c>
      <c r="O62" s="36">
        <v>13.1</v>
      </c>
      <c r="P62" s="36">
        <v>13</v>
      </c>
      <c r="Q62" s="36">
        <v>12.3</v>
      </c>
      <c r="R62" s="36">
        <v>12.4</v>
      </c>
      <c r="S62" s="36">
        <v>12.2</v>
      </c>
      <c r="T62" s="36">
        <v>12</v>
      </c>
      <c r="U62" s="36">
        <v>12.1</v>
      </c>
      <c r="V62" s="36">
        <v>10.4</v>
      </c>
      <c r="W62" s="36">
        <v>12.9</v>
      </c>
      <c r="X62" s="36">
        <v>11.4</v>
      </c>
      <c r="Y62" s="37">
        <v>14.1</v>
      </c>
      <c r="Z62" s="10">
        <v>10.8</v>
      </c>
      <c r="AA62" s="10">
        <v>11</v>
      </c>
      <c r="AB62" s="14">
        <v>12.8</v>
      </c>
      <c r="AC62" s="14">
        <v>12.5</v>
      </c>
      <c r="AD62" s="10">
        <v>12.8</v>
      </c>
      <c r="AE62" s="10">
        <v>10.7</v>
      </c>
      <c r="AF62" s="10" t="str">
        <f>VLOOKUP(B62,'[1]Client GROUNDWATER - 1'!$A:$F,6,0)</f>
        <v>13.6</v>
      </c>
    </row>
    <row r="63" spans="1:32" x14ac:dyDescent="0.25">
      <c r="A63" s="47"/>
      <c r="B63" s="18" t="s">
        <v>83</v>
      </c>
      <c r="C63" s="18" t="s">
        <v>84</v>
      </c>
      <c r="D63" s="36">
        <v>0.01</v>
      </c>
      <c r="E63" s="36">
        <v>3.62</v>
      </c>
      <c r="F63" s="36">
        <v>0.89</v>
      </c>
      <c r="G63" s="36">
        <v>0.16</v>
      </c>
      <c r="H63" s="36">
        <v>3.43</v>
      </c>
      <c r="I63" s="36">
        <v>2.65</v>
      </c>
      <c r="J63" s="36">
        <v>5.53</v>
      </c>
      <c r="K63" s="36">
        <v>0.36</v>
      </c>
      <c r="L63" s="36">
        <v>4.18</v>
      </c>
      <c r="M63" s="36">
        <v>4.2</v>
      </c>
      <c r="N63" s="36">
        <v>1.51</v>
      </c>
      <c r="O63" s="36">
        <v>3.58</v>
      </c>
      <c r="P63" s="36">
        <v>0.28999999999999998</v>
      </c>
      <c r="Q63" s="36">
        <v>2.9</v>
      </c>
      <c r="R63" s="36">
        <v>2.5</v>
      </c>
      <c r="S63" s="36">
        <v>2.38</v>
      </c>
      <c r="T63" s="36">
        <v>2.59</v>
      </c>
      <c r="U63" s="36">
        <v>4.91</v>
      </c>
      <c r="V63" s="36">
        <v>9.75</v>
      </c>
      <c r="W63" s="36">
        <v>0.95</v>
      </c>
      <c r="X63" s="36">
        <v>7.6</v>
      </c>
      <c r="Y63" s="37">
        <v>5.0599999999999996</v>
      </c>
      <c r="Z63" s="10">
        <v>8.3699999999999992</v>
      </c>
      <c r="AA63" s="10">
        <v>8.7100000000000009</v>
      </c>
      <c r="AB63" s="14">
        <v>2.0099999999999998</v>
      </c>
      <c r="AC63" s="14">
        <v>0.62</v>
      </c>
      <c r="AD63" s="10">
        <v>1.48</v>
      </c>
      <c r="AE63" s="10">
        <v>9.0299999999999994</v>
      </c>
      <c r="AF63" s="10" t="str">
        <f>VLOOKUP(B63,'[1]Client GROUNDWATER - 1'!$A:$F,6,0)</f>
        <v>1.32</v>
      </c>
    </row>
    <row r="64" spans="1:32" ht="12.75" customHeight="1" x14ac:dyDescent="0.25">
      <c r="A64" s="51" t="s">
        <v>85</v>
      </c>
      <c r="B64" s="18" t="s">
        <v>86</v>
      </c>
      <c r="C64" s="18" t="s">
        <v>87</v>
      </c>
      <c r="D64" s="36">
        <v>10</v>
      </c>
      <c r="E64" s="10" t="s">
        <v>88</v>
      </c>
      <c r="F64" s="10" t="s">
        <v>88</v>
      </c>
      <c r="G64" s="10" t="s">
        <v>88</v>
      </c>
      <c r="H64" s="10" t="s">
        <v>88</v>
      </c>
      <c r="I64" s="10" t="s">
        <v>88</v>
      </c>
      <c r="J64" s="10" t="s">
        <v>88</v>
      </c>
      <c r="K64" s="10">
        <v>11</v>
      </c>
      <c r="L64" s="10">
        <v>19</v>
      </c>
      <c r="M64" s="10">
        <v>38</v>
      </c>
      <c r="N64" s="10">
        <v>33</v>
      </c>
      <c r="O64" s="10">
        <v>48</v>
      </c>
      <c r="P64" s="10">
        <v>39</v>
      </c>
      <c r="Q64" s="10">
        <v>33</v>
      </c>
      <c r="R64" s="10">
        <v>40</v>
      </c>
      <c r="S64" s="10">
        <v>24</v>
      </c>
      <c r="T64" s="36" t="s">
        <v>88</v>
      </c>
      <c r="U64" s="10" t="s">
        <v>88</v>
      </c>
      <c r="V64" s="36" t="s">
        <v>88</v>
      </c>
      <c r="W64" s="36">
        <v>23</v>
      </c>
      <c r="X64" s="36">
        <v>32</v>
      </c>
      <c r="Y64" s="37">
        <v>35</v>
      </c>
      <c r="Z64" s="10">
        <v>26</v>
      </c>
      <c r="AA64" s="10">
        <v>34</v>
      </c>
      <c r="AB64" s="14">
        <v>45</v>
      </c>
      <c r="AC64" s="14">
        <v>38</v>
      </c>
      <c r="AD64" s="10">
        <v>64</v>
      </c>
      <c r="AE64" s="10">
        <v>33</v>
      </c>
      <c r="AF64" s="10" t="str">
        <f>VLOOKUP(B64,'[1]Client GROUNDWATER - 1'!$A:$F,6,0)</f>
        <v>16</v>
      </c>
    </row>
    <row r="65" spans="1:32" x14ac:dyDescent="0.25">
      <c r="A65" s="52"/>
      <c r="B65" s="18" t="s">
        <v>89</v>
      </c>
      <c r="C65" s="18" t="s">
        <v>87</v>
      </c>
      <c r="D65" s="36">
        <v>10</v>
      </c>
      <c r="E65" s="10" t="s">
        <v>88</v>
      </c>
      <c r="F65" s="10" t="s">
        <v>88</v>
      </c>
      <c r="G65" s="10" t="s">
        <v>88</v>
      </c>
      <c r="H65" s="10" t="s">
        <v>88</v>
      </c>
      <c r="I65" s="10" t="s">
        <v>88</v>
      </c>
      <c r="J65" s="10" t="s">
        <v>88</v>
      </c>
      <c r="K65" s="10" t="s">
        <v>88</v>
      </c>
      <c r="L65" s="10" t="s">
        <v>88</v>
      </c>
      <c r="M65" s="10" t="s">
        <v>88</v>
      </c>
      <c r="N65" s="10" t="s">
        <v>88</v>
      </c>
      <c r="O65" s="10" t="s">
        <v>88</v>
      </c>
      <c r="P65" s="10" t="s">
        <v>88</v>
      </c>
      <c r="Q65" s="10" t="s">
        <v>88</v>
      </c>
      <c r="R65" s="10" t="s">
        <v>88</v>
      </c>
      <c r="S65" s="10" t="s">
        <v>88</v>
      </c>
      <c r="T65" s="36" t="s">
        <v>88</v>
      </c>
      <c r="U65" s="36" t="s">
        <v>88</v>
      </c>
      <c r="V65" s="36" t="s">
        <v>88</v>
      </c>
      <c r="W65" s="36" t="s">
        <v>88</v>
      </c>
      <c r="X65" s="36" t="s">
        <v>88</v>
      </c>
      <c r="Y65" s="39" t="s">
        <v>88</v>
      </c>
      <c r="Z65" s="10" t="s">
        <v>88</v>
      </c>
      <c r="AA65" s="12" t="s">
        <v>88</v>
      </c>
      <c r="AB65" s="10" t="s">
        <v>88</v>
      </c>
      <c r="AC65" s="10" t="s">
        <v>88</v>
      </c>
      <c r="AD65" s="10" t="s">
        <v>88</v>
      </c>
      <c r="AE65" s="10" t="s">
        <v>88</v>
      </c>
      <c r="AF65" s="10" t="str">
        <f>VLOOKUP(B65,'[1]Client GROUNDWATER - 1'!$A:$F,6,0)</f>
        <v>&lt;10</v>
      </c>
    </row>
    <row r="66" spans="1:32" x14ac:dyDescent="0.25">
      <c r="A66" s="52"/>
      <c r="B66" s="18" t="s">
        <v>90</v>
      </c>
      <c r="C66" s="18" t="s">
        <v>87</v>
      </c>
      <c r="D66" s="36">
        <v>10</v>
      </c>
      <c r="E66" s="10" t="s">
        <v>88</v>
      </c>
      <c r="F66" s="10" t="s">
        <v>88</v>
      </c>
      <c r="G66" s="10" t="s">
        <v>88</v>
      </c>
      <c r="H66" s="10" t="s">
        <v>88</v>
      </c>
      <c r="I66" s="10" t="s">
        <v>88</v>
      </c>
      <c r="J66" s="10" t="s">
        <v>88</v>
      </c>
      <c r="K66" s="10" t="s">
        <v>88</v>
      </c>
      <c r="L66" s="10" t="s">
        <v>88</v>
      </c>
      <c r="M66" s="10" t="s">
        <v>88</v>
      </c>
      <c r="N66" s="10" t="s">
        <v>88</v>
      </c>
      <c r="O66" s="10" t="s">
        <v>88</v>
      </c>
      <c r="P66" s="10" t="s">
        <v>88</v>
      </c>
      <c r="Q66" s="10" t="s">
        <v>88</v>
      </c>
      <c r="R66" s="10" t="s">
        <v>88</v>
      </c>
      <c r="S66" s="10" t="s">
        <v>88</v>
      </c>
      <c r="T66" s="36" t="s">
        <v>88</v>
      </c>
      <c r="U66" s="36" t="s">
        <v>88</v>
      </c>
      <c r="V66" s="36" t="s">
        <v>88</v>
      </c>
      <c r="W66" s="36" t="s">
        <v>88</v>
      </c>
      <c r="X66" s="36" t="s">
        <v>88</v>
      </c>
      <c r="Y66" s="39" t="s">
        <v>88</v>
      </c>
      <c r="Z66" s="10" t="s">
        <v>88</v>
      </c>
      <c r="AA66" s="12" t="s">
        <v>88</v>
      </c>
      <c r="AB66" s="10" t="s">
        <v>88</v>
      </c>
      <c r="AC66" s="10" t="s">
        <v>88</v>
      </c>
      <c r="AD66" s="10" t="s">
        <v>88</v>
      </c>
      <c r="AE66" s="10" t="s">
        <v>88</v>
      </c>
      <c r="AF66" s="10" t="str">
        <f>VLOOKUP(B66,'[1]Client GROUNDWATER - 1'!$A:$F,6,0)</f>
        <v>&lt;10</v>
      </c>
    </row>
    <row r="67" spans="1:32" ht="12.75" customHeight="1" x14ac:dyDescent="0.25">
      <c r="A67" s="45" t="s">
        <v>91</v>
      </c>
      <c r="B67" s="18" t="s">
        <v>92</v>
      </c>
      <c r="C67" s="18" t="s">
        <v>87</v>
      </c>
      <c r="D67" s="36">
        <v>1</v>
      </c>
      <c r="E67" s="36" t="s">
        <v>93</v>
      </c>
      <c r="F67" s="36" t="s">
        <v>93</v>
      </c>
      <c r="G67" s="36" t="s">
        <v>93</v>
      </c>
      <c r="H67" s="36" t="s">
        <v>93</v>
      </c>
      <c r="I67" s="36" t="s">
        <v>93</v>
      </c>
      <c r="J67" s="36" t="s">
        <v>93</v>
      </c>
      <c r="K67" s="36" t="s">
        <v>93</v>
      </c>
      <c r="L67" s="36" t="s">
        <v>93</v>
      </c>
      <c r="M67" s="36" t="s">
        <v>93</v>
      </c>
      <c r="N67" s="36" t="s">
        <v>93</v>
      </c>
      <c r="O67" s="36" t="s">
        <v>93</v>
      </c>
      <c r="P67" s="36" t="s">
        <v>93</v>
      </c>
      <c r="Q67" s="36" t="s">
        <v>22</v>
      </c>
      <c r="R67" s="36" t="s">
        <v>22</v>
      </c>
      <c r="S67" s="36" t="s">
        <v>22</v>
      </c>
      <c r="T67" s="36" t="s">
        <v>94</v>
      </c>
      <c r="U67" s="36" t="s">
        <v>95</v>
      </c>
      <c r="V67" s="36" t="s">
        <v>94</v>
      </c>
      <c r="W67" s="36" t="s">
        <v>94</v>
      </c>
      <c r="X67" s="36" t="s">
        <v>94</v>
      </c>
      <c r="Y67" s="39" t="s">
        <v>94</v>
      </c>
      <c r="Z67" s="10" t="s">
        <v>94</v>
      </c>
      <c r="AA67" s="12" t="s">
        <v>94</v>
      </c>
      <c r="AB67" s="10" t="s">
        <v>93</v>
      </c>
      <c r="AC67" s="10" t="s">
        <v>93</v>
      </c>
      <c r="AD67" s="10" t="s">
        <v>93</v>
      </c>
      <c r="AE67" s="10" t="s">
        <v>93</v>
      </c>
      <c r="AF67" s="10" t="str">
        <f>VLOOKUP(B67,'[1]Client GROUNDWATER - 1'!$A:$F,6,0)</f>
        <v>&lt;1.0</v>
      </c>
    </row>
    <row r="68" spans="1:32" x14ac:dyDescent="0.25">
      <c r="A68" s="46"/>
      <c r="B68" s="18" t="s">
        <v>96</v>
      </c>
      <c r="C68" s="18" t="s">
        <v>87</v>
      </c>
      <c r="D68" s="36">
        <v>1</v>
      </c>
      <c r="E68" s="36" t="s">
        <v>93</v>
      </c>
      <c r="F68" s="36" t="s">
        <v>93</v>
      </c>
      <c r="G68" s="36" t="s">
        <v>93</v>
      </c>
      <c r="H68" s="36" t="s">
        <v>93</v>
      </c>
      <c r="I68" s="36" t="s">
        <v>93</v>
      </c>
      <c r="J68" s="36" t="s">
        <v>93</v>
      </c>
      <c r="K68" s="36" t="s">
        <v>93</v>
      </c>
      <c r="L68" s="36" t="s">
        <v>93</v>
      </c>
      <c r="M68" s="36" t="s">
        <v>93</v>
      </c>
      <c r="N68" s="36" t="s">
        <v>93</v>
      </c>
      <c r="O68" s="36" t="s">
        <v>93</v>
      </c>
      <c r="P68" s="36" t="s">
        <v>93</v>
      </c>
      <c r="Q68" s="36" t="s">
        <v>22</v>
      </c>
      <c r="R68" s="36" t="s">
        <v>22</v>
      </c>
      <c r="S68" s="36" t="s">
        <v>22</v>
      </c>
      <c r="T68" s="36" t="s">
        <v>94</v>
      </c>
      <c r="U68" s="36" t="s">
        <v>94</v>
      </c>
      <c r="V68" s="36" t="s">
        <v>94</v>
      </c>
      <c r="W68" s="36" t="s">
        <v>94</v>
      </c>
      <c r="X68" s="36" t="s">
        <v>94</v>
      </c>
      <c r="Y68" s="39" t="s">
        <v>94</v>
      </c>
      <c r="Z68" s="10" t="s">
        <v>94</v>
      </c>
      <c r="AA68" s="12" t="s">
        <v>94</v>
      </c>
      <c r="AB68" s="10" t="s">
        <v>93</v>
      </c>
      <c r="AC68" s="10" t="s">
        <v>93</v>
      </c>
      <c r="AD68" s="10" t="s">
        <v>93</v>
      </c>
      <c r="AE68" s="10" t="s">
        <v>93</v>
      </c>
      <c r="AF68" s="10" t="str">
        <f>VLOOKUP(B68,'[1]Client GROUNDWATER - 1'!$A:$F,6,0)</f>
        <v>&lt;1.0</v>
      </c>
    </row>
    <row r="69" spans="1:32" x14ac:dyDescent="0.25">
      <c r="A69" s="46"/>
      <c r="B69" s="18" t="s">
        <v>97</v>
      </c>
      <c r="C69" s="18" t="s">
        <v>87</v>
      </c>
      <c r="D69" s="36">
        <v>1</v>
      </c>
      <c r="E69" s="36" t="s">
        <v>93</v>
      </c>
      <c r="F69" s="36" t="s">
        <v>93</v>
      </c>
      <c r="G69" s="36" t="s">
        <v>93</v>
      </c>
      <c r="H69" s="36" t="s">
        <v>93</v>
      </c>
      <c r="I69" s="36" t="s">
        <v>93</v>
      </c>
      <c r="J69" s="36" t="s">
        <v>93</v>
      </c>
      <c r="K69" s="36" t="s">
        <v>93</v>
      </c>
      <c r="L69" s="36" t="s">
        <v>93</v>
      </c>
      <c r="M69" s="36" t="s">
        <v>93</v>
      </c>
      <c r="N69" s="36" t="s">
        <v>93</v>
      </c>
      <c r="O69" s="36" t="s">
        <v>93</v>
      </c>
      <c r="P69" s="36" t="s">
        <v>93</v>
      </c>
      <c r="Q69" s="36" t="s">
        <v>22</v>
      </c>
      <c r="R69" s="36" t="s">
        <v>22</v>
      </c>
      <c r="S69" s="36" t="s">
        <v>22</v>
      </c>
      <c r="T69" s="36" t="s">
        <v>94</v>
      </c>
      <c r="U69" s="36" t="s">
        <v>94</v>
      </c>
      <c r="V69" s="36" t="s">
        <v>94</v>
      </c>
      <c r="W69" s="36" t="s">
        <v>94</v>
      </c>
      <c r="X69" s="36" t="s">
        <v>94</v>
      </c>
      <c r="Y69" s="39" t="s">
        <v>94</v>
      </c>
      <c r="Z69" s="10" t="s">
        <v>94</v>
      </c>
      <c r="AA69" s="12" t="s">
        <v>94</v>
      </c>
      <c r="AB69" s="10" t="s">
        <v>93</v>
      </c>
      <c r="AC69" s="10" t="s">
        <v>93</v>
      </c>
      <c r="AD69" s="10" t="s">
        <v>93</v>
      </c>
      <c r="AE69" s="10" t="s">
        <v>93</v>
      </c>
      <c r="AF69" s="10" t="str">
        <f>VLOOKUP(B69,'[1]Client GROUNDWATER - 1'!$A:$F,6,0)</f>
        <v>&lt;1.0</v>
      </c>
    </row>
    <row r="70" spans="1:32" x14ac:dyDescent="0.25">
      <c r="A70" s="46"/>
      <c r="B70" s="18" t="s">
        <v>98</v>
      </c>
      <c r="C70" s="18" t="s">
        <v>87</v>
      </c>
      <c r="D70" s="36">
        <v>1</v>
      </c>
      <c r="E70" s="36" t="s">
        <v>93</v>
      </c>
      <c r="F70" s="36" t="s">
        <v>93</v>
      </c>
      <c r="G70" s="36" t="s">
        <v>93</v>
      </c>
      <c r="H70" s="36" t="s">
        <v>93</v>
      </c>
      <c r="I70" s="36" t="s">
        <v>93</v>
      </c>
      <c r="J70" s="36" t="s">
        <v>93</v>
      </c>
      <c r="K70" s="36" t="s">
        <v>93</v>
      </c>
      <c r="L70" s="36" t="s">
        <v>93</v>
      </c>
      <c r="M70" s="36" t="s">
        <v>93</v>
      </c>
      <c r="N70" s="36" t="s">
        <v>93</v>
      </c>
      <c r="O70" s="36" t="s">
        <v>93</v>
      </c>
      <c r="P70" s="36" t="s">
        <v>93</v>
      </c>
      <c r="Q70" s="36" t="s">
        <v>22</v>
      </c>
      <c r="R70" s="36" t="s">
        <v>22</v>
      </c>
      <c r="S70" s="36" t="s">
        <v>22</v>
      </c>
      <c r="T70" s="36" t="s">
        <v>94</v>
      </c>
      <c r="U70" s="36" t="s">
        <v>94</v>
      </c>
      <c r="V70" s="36" t="s">
        <v>94</v>
      </c>
      <c r="W70" s="36" t="s">
        <v>94</v>
      </c>
      <c r="X70" s="36" t="s">
        <v>94</v>
      </c>
      <c r="Y70" s="39" t="s">
        <v>94</v>
      </c>
      <c r="Z70" s="10" t="s">
        <v>94</v>
      </c>
      <c r="AA70" s="12" t="s">
        <v>94</v>
      </c>
      <c r="AB70" s="10" t="s">
        <v>93</v>
      </c>
      <c r="AC70" s="10" t="s">
        <v>93</v>
      </c>
      <c r="AD70" s="10" t="s">
        <v>93</v>
      </c>
      <c r="AE70" s="10" t="s">
        <v>93</v>
      </c>
      <c r="AF70" s="10" t="str">
        <f>VLOOKUP(B70,'[1]Client GROUNDWATER - 1'!$A:$F,6,0)</f>
        <v>&lt;1.0</v>
      </c>
    </row>
    <row r="71" spans="1:32" x14ac:dyDescent="0.25">
      <c r="A71" s="46"/>
      <c r="B71" s="18" t="s">
        <v>99</v>
      </c>
      <c r="C71" s="18" t="s">
        <v>87</v>
      </c>
      <c r="D71" s="36">
        <v>1</v>
      </c>
      <c r="E71" s="36" t="s">
        <v>93</v>
      </c>
      <c r="F71" s="36" t="s">
        <v>93</v>
      </c>
      <c r="G71" s="36" t="s">
        <v>93</v>
      </c>
      <c r="H71" s="36" t="s">
        <v>93</v>
      </c>
      <c r="I71" s="36" t="s">
        <v>93</v>
      </c>
      <c r="J71" s="36" t="s">
        <v>93</v>
      </c>
      <c r="K71" s="36" t="s">
        <v>93</v>
      </c>
      <c r="L71" s="36" t="s">
        <v>93</v>
      </c>
      <c r="M71" s="36" t="s">
        <v>93</v>
      </c>
      <c r="N71" s="36" t="s">
        <v>93</v>
      </c>
      <c r="O71" s="36" t="s">
        <v>93</v>
      </c>
      <c r="P71" s="36" t="s">
        <v>93</v>
      </c>
      <c r="Q71" s="36" t="s">
        <v>22</v>
      </c>
      <c r="R71" s="36" t="s">
        <v>22</v>
      </c>
      <c r="S71" s="36" t="s">
        <v>22</v>
      </c>
      <c r="T71" s="36" t="s">
        <v>94</v>
      </c>
      <c r="U71" s="36" t="s">
        <v>94</v>
      </c>
      <c r="V71" s="36" t="s">
        <v>94</v>
      </c>
      <c r="W71" s="36" t="s">
        <v>94</v>
      </c>
      <c r="X71" s="36" t="s">
        <v>94</v>
      </c>
      <c r="Y71" s="39" t="s">
        <v>94</v>
      </c>
      <c r="Z71" s="10" t="s">
        <v>94</v>
      </c>
      <c r="AA71" s="12" t="s">
        <v>94</v>
      </c>
      <c r="AB71" s="10" t="s">
        <v>93</v>
      </c>
      <c r="AC71" s="10" t="s">
        <v>93</v>
      </c>
      <c r="AD71" s="10" t="s">
        <v>93</v>
      </c>
      <c r="AE71" s="10" t="s">
        <v>93</v>
      </c>
      <c r="AF71" s="10" t="str">
        <f>VLOOKUP(B71,'[1]Client GROUNDWATER - 1'!$A:$F,6,0)</f>
        <v>&lt;1.0</v>
      </c>
    </row>
    <row r="72" spans="1:32" x14ac:dyDescent="0.25">
      <c r="A72" s="46"/>
      <c r="B72" s="18" t="s">
        <v>176</v>
      </c>
      <c r="C72" s="18" t="s">
        <v>87</v>
      </c>
      <c r="D72" s="36">
        <v>1</v>
      </c>
      <c r="E72" s="36" t="s">
        <v>93</v>
      </c>
      <c r="F72" s="36" t="s">
        <v>93</v>
      </c>
      <c r="G72" s="36" t="s">
        <v>93</v>
      </c>
      <c r="H72" s="36" t="s">
        <v>93</v>
      </c>
      <c r="I72" s="36" t="s">
        <v>93</v>
      </c>
      <c r="J72" s="36" t="s">
        <v>93</v>
      </c>
      <c r="K72" s="36" t="s">
        <v>93</v>
      </c>
      <c r="L72" s="36" t="s">
        <v>93</v>
      </c>
      <c r="M72" s="36" t="s">
        <v>93</v>
      </c>
      <c r="N72" s="36" t="s">
        <v>93</v>
      </c>
      <c r="O72" s="36" t="s">
        <v>93</v>
      </c>
      <c r="P72" s="36" t="s">
        <v>93</v>
      </c>
      <c r="Q72" s="36" t="s">
        <v>22</v>
      </c>
      <c r="R72" s="36" t="s">
        <v>22</v>
      </c>
      <c r="S72" s="36" t="s">
        <v>22</v>
      </c>
      <c r="T72" s="36" t="s">
        <v>94</v>
      </c>
      <c r="U72" s="36" t="s">
        <v>94</v>
      </c>
      <c r="V72" s="36" t="s">
        <v>94</v>
      </c>
      <c r="W72" s="36" t="s">
        <v>94</v>
      </c>
      <c r="X72" s="36" t="s">
        <v>94</v>
      </c>
      <c r="Y72" s="39" t="s">
        <v>94</v>
      </c>
      <c r="Z72" s="10" t="s">
        <v>94</v>
      </c>
      <c r="AA72" s="12" t="s">
        <v>94</v>
      </c>
      <c r="AB72" s="10" t="s">
        <v>93</v>
      </c>
      <c r="AC72" s="10" t="s">
        <v>93</v>
      </c>
      <c r="AD72" s="10" t="s">
        <v>93</v>
      </c>
      <c r="AE72" s="10" t="s">
        <v>93</v>
      </c>
      <c r="AF72" s="10" t="str">
        <f>VLOOKUP(B72,'[1]Client GROUNDWATER - 1'!$A:$F,6,0)</f>
        <v>&lt;1.0</v>
      </c>
    </row>
    <row r="73" spans="1:32" x14ac:dyDescent="0.25">
      <c r="A73" s="46"/>
      <c r="B73" s="18" t="s">
        <v>100</v>
      </c>
      <c r="C73" s="18" t="s">
        <v>87</v>
      </c>
      <c r="D73" s="36">
        <v>1</v>
      </c>
      <c r="E73" s="36" t="s">
        <v>93</v>
      </c>
      <c r="F73" s="36" t="s">
        <v>93</v>
      </c>
      <c r="G73" s="36" t="s">
        <v>93</v>
      </c>
      <c r="H73" s="36" t="s">
        <v>93</v>
      </c>
      <c r="I73" s="36" t="s">
        <v>93</v>
      </c>
      <c r="J73" s="36" t="s">
        <v>93</v>
      </c>
      <c r="K73" s="36" t="s">
        <v>93</v>
      </c>
      <c r="L73" s="36" t="s">
        <v>93</v>
      </c>
      <c r="M73" s="36" t="s">
        <v>93</v>
      </c>
      <c r="N73" s="36" t="s">
        <v>93</v>
      </c>
      <c r="O73" s="36" t="s">
        <v>93</v>
      </c>
      <c r="P73" s="36" t="s">
        <v>93</v>
      </c>
      <c r="Q73" s="36" t="s">
        <v>22</v>
      </c>
      <c r="R73" s="36" t="s">
        <v>22</v>
      </c>
      <c r="S73" s="36" t="s">
        <v>22</v>
      </c>
      <c r="T73" s="36" t="s">
        <v>94</v>
      </c>
      <c r="U73" s="36" t="s">
        <v>94</v>
      </c>
      <c r="V73" s="36" t="s">
        <v>94</v>
      </c>
      <c r="W73" s="36" t="s">
        <v>94</v>
      </c>
      <c r="X73" s="36" t="s">
        <v>94</v>
      </c>
      <c r="Y73" s="39" t="s">
        <v>94</v>
      </c>
      <c r="Z73" s="10" t="s">
        <v>94</v>
      </c>
      <c r="AA73" s="12" t="s">
        <v>94</v>
      </c>
      <c r="AB73" s="10" t="s">
        <v>93</v>
      </c>
      <c r="AC73" s="10" t="s">
        <v>93</v>
      </c>
      <c r="AD73" s="10" t="s">
        <v>93</v>
      </c>
      <c r="AE73" s="10" t="s">
        <v>93</v>
      </c>
      <c r="AF73" s="10" t="str">
        <f>VLOOKUP(B73,'[1]Client GROUNDWATER - 1'!$A:$F,6,0)</f>
        <v>&lt;1.0</v>
      </c>
    </row>
    <row r="74" spans="1:32" x14ac:dyDescent="0.25">
      <c r="A74" s="46"/>
      <c r="B74" s="18" t="s">
        <v>101</v>
      </c>
      <c r="C74" s="18" t="s">
        <v>87</v>
      </c>
      <c r="D74" s="36">
        <v>1</v>
      </c>
      <c r="E74" s="36" t="s">
        <v>93</v>
      </c>
      <c r="F74" s="36" t="s">
        <v>93</v>
      </c>
      <c r="G74" s="36" t="s">
        <v>93</v>
      </c>
      <c r="H74" s="36" t="s">
        <v>93</v>
      </c>
      <c r="I74" s="36" t="s">
        <v>93</v>
      </c>
      <c r="J74" s="36" t="s">
        <v>93</v>
      </c>
      <c r="K74" s="36" t="s">
        <v>93</v>
      </c>
      <c r="L74" s="36" t="s">
        <v>93</v>
      </c>
      <c r="M74" s="36" t="s">
        <v>93</v>
      </c>
      <c r="N74" s="36" t="s">
        <v>93</v>
      </c>
      <c r="O74" s="36" t="s">
        <v>93</v>
      </c>
      <c r="P74" s="36" t="s">
        <v>93</v>
      </c>
      <c r="Q74" s="36" t="s">
        <v>22</v>
      </c>
      <c r="R74" s="36" t="s">
        <v>22</v>
      </c>
      <c r="S74" s="36" t="s">
        <v>22</v>
      </c>
      <c r="T74" s="36" t="s">
        <v>94</v>
      </c>
      <c r="U74" s="36" t="s">
        <v>94</v>
      </c>
      <c r="V74" s="36" t="s">
        <v>94</v>
      </c>
      <c r="W74" s="36" t="s">
        <v>94</v>
      </c>
      <c r="X74" s="36" t="s">
        <v>94</v>
      </c>
      <c r="Y74" s="39" t="s">
        <v>94</v>
      </c>
      <c r="Z74" s="10" t="s">
        <v>94</v>
      </c>
      <c r="AA74" s="12" t="s">
        <v>94</v>
      </c>
      <c r="AB74" s="10" t="s">
        <v>93</v>
      </c>
      <c r="AC74" s="10" t="s">
        <v>93</v>
      </c>
      <c r="AD74" s="10" t="s">
        <v>93</v>
      </c>
      <c r="AE74" s="10" t="s">
        <v>93</v>
      </c>
      <c r="AF74" s="10" t="str">
        <f>VLOOKUP(B74,'[1]Client GROUNDWATER - 1'!$A:$F,6,0)</f>
        <v>&lt;1.0</v>
      </c>
    </row>
    <row r="75" spans="1:32" x14ac:dyDescent="0.25">
      <c r="A75" s="46"/>
      <c r="B75" s="18" t="s">
        <v>102</v>
      </c>
      <c r="C75" s="18" t="s">
        <v>87</v>
      </c>
      <c r="D75" s="36">
        <v>1</v>
      </c>
      <c r="E75" s="36" t="s">
        <v>93</v>
      </c>
      <c r="F75" s="36" t="s">
        <v>93</v>
      </c>
      <c r="G75" s="36" t="s">
        <v>93</v>
      </c>
      <c r="H75" s="36" t="s">
        <v>93</v>
      </c>
      <c r="I75" s="36" t="s">
        <v>93</v>
      </c>
      <c r="J75" s="36" t="s">
        <v>93</v>
      </c>
      <c r="K75" s="36" t="s">
        <v>93</v>
      </c>
      <c r="L75" s="36" t="s">
        <v>93</v>
      </c>
      <c r="M75" s="36" t="s">
        <v>93</v>
      </c>
      <c r="N75" s="36" t="s">
        <v>93</v>
      </c>
      <c r="O75" s="36" t="s">
        <v>93</v>
      </c>
      <c r="P75" s="36" t="s">
        <v>93</v>
      </c>
      <c r="Q75" s="36" t="s">
        <v>22</v>
      </c>
      <c r="R75" s="36" t="s">
        <v>22</v>
      </c>
      <c r="S75" s="36" t="s">
        <v>22</v>
      </c>
      <c r="T75" s="36" t="s">
        <v>94</v>
      </c>
      <c r="U75" s="36" t="s">
        <v>94</v>
      </c>
      <c r="V75" s="36" t="s">
        <v>94</v>
      </c>
      <c r="W75" s="36" t="s">
        <v>94</v>
      </c>
      <c r="X75" s="36" t="s">
        <v>94</v>
      </c>
      <c r="Y75" s="39" t="s">
        <v>94</v>
      </c>
      <c r="Z75" s="10" t="s">
        <v>94</v>
      </c>
      <c r="AA75" s="12" t="s">
        <v>94</v>
      </c>
      <c r="AB75" s="10" t="s">
        <v>93</v>
      </c>
      <c r="AC75" s="10" t="s">
        <v>93</v>
      </c>
      <c r="AD75" s="10" t="s">
        <v>93</v>
      </c>
      <c r="AE75" s="10" t="s">
        <v>93</v>
      </c>
      <c r="AF75" s="10" t="str">
        <f>VLOOKUP(B75,'[1]Client GROUNDWATER - 1'!$A:$F,6,0)</f>
        <v>&lt;1.0</v>
      </c>
    </row>
    <row r="76" spans="1:32" x14ac:dyDescent="0.25">
      <c r="A76" s="46"/>
      <c r="B76" s="18" t="s">
        <v>103</v>
      </c>
      <c r="C76" s="18" t="s">
        <v>87</v>
      </c>
      <c r="D76" s="36">
        <v>1</v>
      </c>
      <c r="E76" s="36" t="s">
        <v>93</v>
      </c>
      <c r="F76" s="36" t="s">
        <v>93</v>
      </c>
      <c r="G76" s="36" t="s">
        <v>93</v>
      </c>
      <c r="H76" s="36" t="s">
        <v>93</v>
      </c>
      <c r="I76" s="36" t="s">
        <v>93</v>
      </c>
      <c r="J76" s="36" t="s">
        <v>93</v>
      </c>
      <c r="K76" s="36" t="s">
        <v>93</v>
      </c>
      <c r="L76" s="36" t="s">
        <v>93</v>
      </c>
      <c r="M76" s="36" t="s">
        <v>93</v>
      </c>
      <c r="N76" s="36" t="s">
        <v>93</v>
      </c>
      <c r="O76" s="36" t="s">
        <v>93</v>
      </c>
      <c r="P76" s="36" t="s">
        <v>93</v>
      </c>
      <c r="Q76" s="36" t="s">
        <v>22</v>
      </c>
      <c r="R76" s="36" t="s">
        <v>22</v>
      </c>
      <c r="S76" s="36" t="s">
        <v>22</v>
      </c>
      <c r="T76" s="36" t="s">
        <v>94</v>
      </c>
      <c r="U76" s="36" t="s">
        <v>94</v>
      </c>
      <c r="V76" s="36" t="s">
        <v>94</v>
      </c>
      <c r="W76" s="36" t="s">
        <v>94</v>
      </c>
      <c r="X76" s="36" t="s">
        <v>94</v>
      </c>
      <c r="Y76" s="39" t="s">
        <v>94</v>
      </c>
      <c r="Z76" s="10" t="s">
        <v>94</v>
      </c>
      <c r="AA76" s="12" t="s">
        <v>94</v>
      </c>
      <c r="AB76" s="10" t="s">
        <v>93</v>
      </c>
      <c r="AC76" s="10" t="s">
        <v>93</v>
      </c>
      <c r="AD76" s="10" t="s">
        <v>93</v>
      </c>
      <c r="AE76" s="10" t="s">
        <v>93</v>
      </c>
      <c r="AF76" s="10" t="str">
        <f>VLOOKUP(B76,'[1]Client GROUNDWATER - 1'!$A:$F,6,0)</f>
        <v>&lt;1.0</v>
      </c>
    </row>
    <row r="77" spans="1:32" x14ac:dyDescent="0.25">
      <c r="A77" s="46"/>
      <c r="B77" s="18" t="s">
        <v>104</v>
      </c>
      <c r="C77" s="18" t="s">
        <v>87</v>
      </c>
      <c r="D77" s="36">
        <v>1</v>
      </c>
      <c r="E77" s="36" t="s">
        <v>93</v>
      </c>
      <c r="F77" s="36" t="s">
        <v>93</v>
      </c>
      <c r="G77" s="36" t="s">
        <v>93</v>
      </c>
      <c r="H77" s="36" t="s">
        <v>93</v>
      </c>
      <c r="I77" s="36" t="s">
        <v>93</v>
      </c>
      <c r="J77" s="36" t="s">
        <v>93</v>
      </c>
      <c r="K77" s="36" t="s">
        <v>93</v>
      </c>
      <c r="L77" s="36" t="s">
        <v>93</v>
      </c>
      <c r="M77" s="36" t="s">
        <v>93</v>
      </c>
      <c r="N77" s="36" t="s">
        <v>93</v>
      </c>
      <c r="O77" s="36" t="s">
        <v>93</v>
      </c>
      <c r="P77" s="36" t="s">
        <v>93</v>
      </c>
      <c r="Q77" s="36" t="s">
        <v>22</v>
      </c>
      <c r="R77" s="36" t="s">
        <v>22</v>
      </c>
      <c r="S77" s="36" t="s">
        <v>22</v>
      </c>
      <c r="T77" s="36" t="s">
        <v>94</v>
      </c>
      <c r="U77" s="36" t="s">
        <v>94</v>
      </c>
      <c r="V77" s="36" t="s">
        <v>94</v>
      </c>
      <c r="W77" s="36" t="s">
        <v>94</v>
      </c>
      <c r="X77" s="36" t="s">
        <v>94</v>
      </c>
      <c r="Y77" s="39" t="s">
        <v>94</v>
      </c>
      <c r="Z77" s="10" t="s">
        <v>94</v>
      </c>
      <c r="AA77" s="12" t="s">
        <v>94</v>
      </c>
      <c r="AB77" s="10" t="s">
        <v>93</v>
      </c>
      <c r="AC77" s="10" t="s">
        <v>93</v>
      </c>
      <c r="AD77" s="10" t="s">
        <v>93</v>
      </c>
      <c r="AE77" s="10" t="s">
        <v>93</v>
      </c>
      <c r="AF77" s="10" t="str">
        <f>VLOOKUP(B77,'[1]Client GROUNDWATER - 1'!$A:$F,6,0)</f>
        <v>&lt;1.0</v>
      </c>
    </row>
    <row r="78" spans="1:32" x14ac:dyDescent="0.25">
      <c r="A78" s="46"/>
      <c r="B78" s="18" t="s">
        <v>105</v>
      </c>
      <c r="C78" s="18" t="s">
        <v>87</v>
      </c>
      <c r="D78" s="36">
        <v>1</v>
      </c>
      <c r="E78" s="36" t="s">
        <v>93</v>
      </c>
      <c r="F78" s="36" t="s">
        <v>93</v>
      </c>
      <c r="G78" s="36" t="s">
        <v>93</v>
      </c>
      <c r="H78" s="36" t="s">
        <v>93</v>
      </c>
      <c r="I78" s="36" t="s">
        <v>93</v>
      </c>
      <c r="J78" s="36" t="s">
        <v>93</v>
      </c>
      <c r="K78" s="36" t="s">
        <v>93</v>
      </c>
      <c r="L78" s="36" t="s">
        <v>93</v>
      </c>
      <c r="M78" s="36" t="s">
        <v>93</v>
      </c>
      <c r="N78" s="36" t="s">
        <v>93</v>
      </c>
      <c r="O78" s="36" t="s">
        <v>93</v>
      </c>
      <c r="P78" s="36" t="s">
        <v>93</v>
      </c>
      <c r="Q78" s="36" t="s">
        <v>22</v>
      </c>
      <c r="R78" s="36" t="s">
        <v>22</v>
      </c>
      <c r="S78" s="36" t="s">
        <v>22</v>
      </c>
      <c r="T78" s="36" t="s">
        <v>94</v>
      </c>
      <c r="U78" s="36" t="s">
        <v>94</v>
      </c>
      <c r="V78" s="36" t="s">
        <v>94</v>
      </c>
      <c r="W78" s="36" t="s">
        <v>94</v>
      </c>
      <c r="X78" s="36" t="s">
        <v>94</v>
      </c>
      <c r="Y78" s="39" t="s">
        <v>94</v>
      </c>
      <c r="Z78" s="10" t="s">
        <v>94</v>
      </c>
      <c r="AA78" s="12" t="s">
        <v>94</v>
      </c>
      <c r="AB78" s="10" t="s">
        <v>93</v>
      </c>
      <c r="AC78" s="10" t="s">
        <v>93</v>
      </c>
      <c r="AD78" s="10" t="s">
        <v>93</v>
      </c>
      <c r="AE78" s="10" t="s">
        <v>93</v>
      </c>
      <c r="AF78" s="10" t="str">
        <f>VLOOKUP(B78,'[1]Client GROUNDWATER - 1'!$A:$F,6,0)</f>
        <v>&lt;1.0</v>
      </c>
    </row>
    <row r="79" spans="1:32" x14ac:dyDescent="0.25">
      <c r="A79" s="46"/>
      <c r="B79" s="18" t="s">
        <v>106</v>
      </c>
      <c r="C79" s="18" t="s">
        <v>87</v>
      </c>
      <c r="D79" s="36">
        <v>0.5</v>
      </c>
      <c r="E79" s="36" t="s">
        <v>107</v>
      </c>
      <c r="F79" s="36" t="s">
        <v>107</v>
      </c>
      <c r="G79" s="36" t="s">
        <v>107</v>
      </c>
      <c r="H79" s="36" t="s">
        <v>107</v>
      </c>
      <c r="I79" s="36" t="s">
        <v>107</v>
      </c>
      <c r="J79" s="36" t="s">
        <v>107</v>
      </c>
      <c r="K79" s="36" t="s">
        <v>107</v>
      </c>
      <c r="L79" s="36" t="s">
        <v>107</v>
      </c>
      <c r="M79" s="36" t="s">
        <v>107</v>
      </c>
      <c r="N79" s="36" t="s">
        <v>107</v>
      </c>
      <c r="O79" s="36" t="s">
        <v>107</v>
      </c>
      <c r="P79" s="36" t="s">
        <v>107</v>
      </c>
      <c r="Q79" s="36" t="s">
        <v>107</v>
      </c>
      <c r="R79" s="36" t="s">
        <v>107</v>
      </c>
      <c r="S79" s="36" t="s">
        <v>107</v>
      </c>
      <c r="T79" s="36" t="s">
        <v>58</v>
      </c>
      <c r="U79" s="36" t="s">
        <v>58</v>
      </c>
      <c r="V79" s="36" t="s">
        <v>58</v>
      </c>
      <c r="W79" s="36" t="s">
        <v>58</v>
      </c>
      <c r="X79" s="36" t="s">
        <v>58</v>
      </c>
      <c r="Y79" s="39" t="s">
        <v>58</v>
      </c>
      <c r="Z79" s="12" t="s">
        <v>58</v>
      </c>
      <c r="AA79" s="12" t="s">
        <v>58</v>
      </c>
      <c r="AB79" s="10" t="s">
        <v>107</v>
      </c>
      <c r="AC79" s="10" t="s">
        <v>107</v>
      </c>
      <c r="AD79" s="10" t="s">
        <v>107</v>
      </c>
      <c r="AE79" s="10" t="s">
        <v>107</v>
      </c>
      <c r="AF79" s="10" t="str">
        <f>VLOOKUP(B79,'[1]Client GROUNDWATER - 1'!$A:$F,6,0)</f>
        <v>&lt;0.5</v>
      </c>
    </row>
    <row r="80" spans="1:32" x14ac:dyDescent="0.25">
      <c r="A80" s="46"/>
      <c r="B80" s="18" t="s">
        <v>108</v>
      </c>
      <c r="C80" s="18" t="s">
        <v>87</v>
      </c>
      <c r="D80" s="36">
        <v>1</v>
      </c>
      <c r="E80" s="36" t="s">
        <v>93</v>
      </c>
      <c r="F80" s="36" t="s">
        <v>93</v>
      </c>
      <c r="G80" s="36" t="s">
        <v>93</v>
      </c>
      <c r="H80" s="36" t="s">
        <v>93</v>
      </c>
      <c r="I80" s="36" t="s">
        <v>93</v>
      </c>
      <c r="J80" s="36" t="s">
        <v>93</v>
      </c>
      <c r="K80" s="36" t="s">
        <v>93</v>
      </c>
      <c r="L80" s="36" t="s">
        <v>93</v>
      </c>
      <c r="M80" s="36" t="s">
        <v>93</v>
      </c>
      <c r="N80" s="36" t="s">
        <v>93</v>
      </c>
      <c r="O80" s="36" t="s">
        <v>93</v>
      </c>
      <c r="P80" s="36" t="s">
        <v>93</v>
      </c>
      <c r="Q80" s="36" t="s">
        <v>22</v>
      </c>
      <c r="R80" s="36" t="s">
        <v>93</v>
      </c>
      <c r="S80" s="36" t="s">
        <v>93</v>
      </c>
      <c r="T80" s="36" t="s">
        <v>93</v>
      </c>
      <c r="U80" s="36" t="s">
        <v>94</v>
      </c>
      <c r="V80" s="36" t="s">
        <v>94</v>
      </c>
      <c r="W80" s="36" t="s">
        <v>94</v>
      </c>
      <c r="X80" s="36" t="s">
        <v>94</v>
      </c>
      <c r="Y80" s="39" t="s">
        <v>94</v>
      </c>
      <c r="Z80" s="10" t="s">
        <v>94</v>
      </c>
      <c r="AA80" s="12" t="s">
        <v>94</v>
      </c>
      <c r="AB80" s="10" t="s">
        <v>93</v>
      </c>
      <c r="AC80" s="10" t="s">
        <v>93</v>
      </c>
      <c r="AD80" s="10" t="s">
        <v>93</v>
      </c>
      <c r="AE80" s="10" t="s">
        <v>93</v>
      </c>
      <c r="AF80" s="10" t="str">
        <f>VLOOKUP(B80,'[1]Client GROUNDWATER - 1'!$A:$F,6,0)</f>
        <v>&lt;1.0</v>
      </c>
    </row>
    <row r="81" spans="1:32" x14ac:dyDescent="0.25">
      <c r="A81" s="46"/>
      <c r="B81" s="18" t="s">
        <v>109</v>
      </c>
      <c r="C81" s="18" t="s">
        <v>87</v>
      </c>
      <c r="D81" s="36">
        <v>1</v>
      </c>
      <c r="E81" s="36" t="s">
        <v>93</v>
      </c>
      <c r="F81" s="36" t="s">
        <v>93</v>
      </c>
      <c r="G81" s="36" t="s">
        <v>93</v>
      </c>
      <c r="H81" s="36" t="s">
        <v>93</v>
      </c>
      <c r="I81" s="36" t="s">
        <v>93</v>
      </c>
      <c r="J81" s="36" t="s">
        <v>93</v>
      </c>
      <c r="K81" s="36" t="s">
        <v>93</v>
      </c>
      <c r="L81" s="36" t="s">
        <v>93</v>
      </c>
      <c r="M81" s="36" t="s">
        <v>93</v>
      </c>
      <c r="N81" s="36" t="s">
        <v>93</v>
      </c>
      <c r="O81" s="36" t="s">
        <v>93</v>
      </c>
      <c r="P81" s="36" t="s">
        <v>93</v>
      </c>
      <c r="Q81" s="36" t="s">
        <v>22</v>
      </c>
      <c r="R81" s="36" t="s">
        <v>93</v>
      </c>
      <c r="S81" s="36" t="s">
        <v>93</v>
      </c>
      <c r="T81" s="36" t="s">
        <v>93</v>
      </c>
      <c r="U81" s="36" t="s">
        <v>94</v>
      </c>
      <c r="V81" s="36" t="s">
        <v>94</v>
      </c>
      <c r="W81" s="36" t="s">
        <v>94</v>
      </c>
      <c r="X81" s="36" t="s">
        <v>94</v>
      </c>
      <c r="Y81" s="39" t="s">
        <v>94</v>
      </c>
      <c r="Z81" s="10" t="s">
        <v>94</v>
      </c>
      <c r="AA81" s="12" t="s">
        <v>94</v>
      </c>
      <c r="AB81" s="10" t="s">
        <v>93</v>
      </c>
      <c r="AC81" s="10" t="s">
        <v>93</v>
      </c>
      <c r="AD81" s="10" t="s">
        <v>93</v>
      </c>
      <c r="AE81" s="10" t="s">
        <v>93</v>
      </c>
      <c r="AF81" s="10" t="str">
        <f>VLOOKUP(B81,'[1]Client GROUNDWATER - 1'!$A:$F,6,0)</f>
        <v>&lt;1.0</v>
      </c>
    </row>
    <row r="82" spans="1:32" x14ac:dyDescent="0.25">
      <c r="A82" s="46"/>
      <c r="B82" s="18" t="s">
        <v>110</v>
      </c>
      <c r="C82" s="18" t="s">
        <v>87</v>
      </c>
      <c r="D82" s="36">
        <v>1</v>
      </c>
      <c r="E82" s="36" t="s">
        <v>93</v>
      </c>
      <c r="F82" s="36" t="s">
        <v>93</v>
      </c>
      <c r="G82" s="36" t="s">
        <v>93</v>
      </c>
      <c r="H82" s="36" t="s">
        <v>93</v>
      </c>
      <c r="I82" s="36" t="s">
        <v>93</v>
      </c>
      <c r="J82" s="36" t="s">
        <v>93</v>
      </c>
      <c r="K82" s="36" t="s">
        <v>93</v>
      </c>
      <c r="L82" s="36" t="s">
        <v>93</v>
      </c>
      <c r="M82" s="36" t="s">
        <v>93</v>
      </c>
      <c r="N82" s="36" t="s">
        <v>93</v>
      </c>
      <c r="O82" s="36" t="s">
        <v>93</v>
      </c>
      <c r="P82" s="36" t="s">
        <v>93</v>
      </c>
      <c r="Q82" s="36" t="s">
        <v>22</v>
      </c>
      <c r="R82" s="36" t="s">
        <v>93</v>
      </c>
      <c r="S82" s="36" t="s">
        <v>93</v>
      </c>
      <c r="T82" s="36" t="s">
        <v>93</v>
      </c>
      <c r="U82" s="36" t="s">
        <v>94</v>
      </c>
      <c r="V82" s="36" t="s">
        <v>94</v>
      </c>
      <c r="W82" s="36" t="s">
        <v>94</v>
      </c>
      <c r="X82" s="36" t="s">
        <v>94</v>
      </c>
      <c r="Y82" s="39" t="s">
        <v>94</v>
      </c>
      <c r="Z82" s="10" t="s">
        <v>94</v>
      </c>
      <c r="AA82" s="12" t="s">
        <v>94</v>
      </c>
      <c r="AB82" s="10" t="s">
        <v>93</v>
      </c>
      <c r="AC82" s="10" t="s">
        <v>93</v>
      </c>
      <c r="AD82" s="10" t="s">
        <v>93</v>
      </c>
      <c r="AE82" s="10" t="s">
        <v>93</v>
      </c>
      <c r="AF82" s="10" t="str">
        <f>VLOOKUP(B82,'[1]Client GROUNDWATER - 1'!$A:$F,6,0)</f>
        <v>&lt;1.0</v>
      </c>
    </row>
    <row r="83" spans="1:32" x14ac:dyDescent="0.25">
      <c r="A83" s="46"/>
      <c r="B83" s="18" t="s">
        <v>111</v>
      </c>
      <c r="C83" s="18" t="s">
        <v>87</v>
      </c>
      <c r="D83" s="36">
        <v>0.5</v>
      </c>
      <c r="E83" s="36" t="s">
        <v>107</v>
      </c>
      <c r="F83" s="36" t="s">
        <v>107</v>
      </c>
      <c r="G83" s="36" t="s">
        <v>107</v>
      </c>
      <c r="H83" s="36" t="s">
        <v>107</v>
      </c>
      <c r="I83" s="36" t="s">
        <v>107</v>
      </c>
      <c r="J83" s="36" t="s">
        <v>107</v>
      </c>
      <c r="K83" s="36" t="s">
        <v>107</v>
      </c>
      <c r="L83" s="36" t="s">
        <v>107</v>
      </c>
      <c r="M83" s="36" t="s">
        <v>107</v>
      </c>
      <c r="N83" s="36" t="s">
        <v>107</v>
      </c>
      <c r="O83" s="36" t="s">
        <v>107</v>
      </c>
      <c r="P83" s="36" t="s">
        <v>107</v>
      </c>
      <c r="Q83" s="36" t="s">
        <v>107</v>
      </c>
      <c r="R83" s="36" t="s">
        <v>107</v>
      </c>
      <c r="S83" s="36" t="s">
        <v>107</v>
      </c>
      <c r="T83" s="36" t="s">
        <v>58</v>
      </c>
      <c r="U83" s="36" t="s">
        <v>58</v>
      </c>
      <c r="V83" s="36" t="s">
        <v>58</v>
      </c>
      <c r="W83" s="36" t="s">
        <v>58</v>
      </c>
      <c r="X83" s="36" t="s">
        <v>58</v>
      </c>
      <c r="Y83" s="39" t="s">
        <v>58</v>
      </c>
      <c r="Z83" s="12" t="s">
        <v>58</v>
      </c>
      <c r="AA83" s="12" t="s">
        <v>58</v>
      </c>
      <c r="AB83" s="10" t="s">
        <v>107</v>
      </c>
      <c r="AC83" s="10" t="s">
        <v>107</v>
      </c>
      <c r="AD83" s="10" t="s">
        <v>107</v>
      </c>
      <c r="AE83" s="10" t="s">
        <v>107</v>
      </c>
      <c r="AF83" s="10" t="str">
        <f>VLOOKUP(B83,'[1]Client GROUNDWATER - 1'!$A:$F,6,0)</f>
        <v>&lt;0.5</v>
      </c>
    </row>
    <row r="84" spans="1:32" x14ac:dyDescent="0.25">
      <c r="A84" s="46"/>
      <c r="B84" s="18" t="s">
        <v>112</v>
      </c>
      <c r="C84" s="18" t="s">
        <v>87</v>
      </c>
      <c r="D84" s="36">
        <v>0.5</v>
      </c>
      <c r="E84" s="36" t="s">
        <v>107</v>
      </c>
      <c r="F84" s="36" t="s">
        <v>107</v>
      </c>
      <c r="G84" s="36" t="s">
        <v>107</v>
      </c>
      <c r="H84" s="36" t="s">
        <v>107</v>
      </c>
      <c r="I84" s="36" t="s">
        <v>107</v>
      </c>
      <c r="J84" s="36" t="s">
        <v>107</v>
      </c>
      <c r="K84" s="36" t="s">
        <v>107</v>
      </c>
      <c r="L84" s="36" t="s">
        <v>107</v>
      </c>
      <c r="M84" s="36" t="s">
        <v>107</v>
      </c>
      <c r="N84" s="36" t="s">
        <v>107</v>
      </c>
      <c r="O84" s="36" t="s">
        <v>107</v>
      </c>
      <c r="P84" s="36" t="s">
        <v>107</v>
      </c>
      <c r="Q84" s="36" t="s">
        <v>107</v>
      </c>
      <c r="R84" s="36" t="s">
        <v>107</v>
      </c>
      <c r="S84" s="36" t="s">
        <v>107</v>
      </c>
      <c r="T84" s="36" t="s">
        <v>58</v>
      </c>
      <c r="U84" s="36" t="s">
        <v>58</v>
      </c>
      <c r="V84" s="36" t="s">
        <v>94</v>
      </c>
      <c r="W84" s="36" t="s">
        <v>58</v>
      </c>
      <c r="X84" s="36" t="s">
        <v>58</v>
      </c>
      <c r="Y84" s="39" t="s">
        <v>58</v>
      </c>
      <c r="Z84" s="12" t="s">
        <v>58</v>
      </c>
      <c r="AA84" s="12" t="s">
        <v>58</v>
      </c>
      <c r="AB84" s="10" t="s">
        <v>107</v>
      </c>
      <c r="AC84" s="10" t="s">
        <v>107</v>
      </c>
      <c r="AD84" s="10" t="s">
        <v>107</v>
      </c>
      <c r="AE84" s="10" t="s">
        <v>107</v>
      </c>
      <c r="AF84" s="10" t="str">
        <f>VLOOKUP(B84,'[1]Client GROUNDWATER - 1'!$A:$F,6,0)</f>
        <v>&lt;0.5</v>
      </c>
    </row>
    <row r="85" spans="1:32" ht="12.75" customHeight="1" x14ac:dyDescent="0.25">
      <c r="A85" s="45" t="s">
        <v>113</v>
      </c>
      <c r="B85" s="18" t="s">
        <v>114</v>
      </c>
      <c r="C85" s="18" t="s">
        <v>87</v>
      </c>
      <c r="D85" s="36">
        <v>20</v>
      </c>
      <c r="E85" s="10" t="s">
        <v>115</v>
      </c>
      <c r="F85" s="10" t="s">
        <v>115</v>
      </c>
      <c r="G85" s="10" t="s">
        <v>115</v>
      </c>
      <c r="H85" s="10" t="s">
        <v>115</v>
      </c>
      <c r="I85" s="10" t="s">
        <v>115</v>
      </c>
      <c r="J85" s="10" t="s">
        <v>115</v>
      </c>
      <c r="K85" s="10" t="s">
        <v>115</v>
      </c>
      <c r="L85" s="10" t="s">
        <v>115</v>
      </c>
      <c r="M85" s="10" t="s">
        <v>115</v>
      </c>
      <c r="N85" s="36" t="s">
        <v>115</v>
      </c>
      <c r="O85" s="36" t="s">
        <v>115</v>
      </c>
      <c r="P85" s="36" t="s">
        <v>115</v>
      </c>
      <c r="Q85" s="36" t="s">
        <v>115</v>
      </c>
      <c r="R85" s="36" t="s">
        <v>115</v>
      </c>
      <c r="S85" s="36" t="s">
        <v>115</v>
      </c>
      <c r="T85" s="36" t="s">
        <v>115</v>
      </c>
      <c r="U85" s="36" t="s">
        <v>115</v>
      </c>
      <c r="V85" s="36" t="s">
        <v>115</v>
      </c>
      <c r="W85" s="36" t="s">
        <v>115</v>
      </c>
      <c r="X85" s="36" t="s">
        <v>115</v>
      </c>
      <c r="Y85" s="39" t="s">
        <v>115</v>
      </c>
      <c r="Z85" s="10" t="s">
        <v>115</v>
      </c>
      <c r="AA85" s="12" t="s">
        <v>115</v>
      </c>
      <c r="AB85" s="10" t="s">
        <v>115</v>
      </c>
      <c r="AC85" s="10" t="s">
        <v>115</v>
      </c>
      <c r="AD85" s="10" t="s">
        <v>115</v>
      </c>
      <c r="AE85" s="10" t="s">
        <v>115</v>
      </c>
      <c r="AF85" s="10" t="str">
        <f>VLOOKUP(B85,'[1]Client GROUNDWATER - 1'!$A:$F,6,0)</f>
        <v>&lt;20</v>
      </c>
    </row>
    <row r="86" spans="1:32" x14ac:dyDescent="0.25">
      <c r="A86" s="46"/>
      <c r="B86" s="18" t="s">
        <v>116</v>
      </c>
      <c r="C86" s="18" t="s">
        <v>87</v>
      </c>
      <c r="D86" s="36">
        <v>50</v>
      </c>
      <c r="E86" s="10" t="s">
        <v>117</v>
      </c>
      <c r="F86" s="10" t="s">
        <v>117</v>
      </c>
      <c r="G86" s="10" t="s">
        <v>117</v>
      </c>
      <c r="H86" s="10" t="s">
        <v>117</v>
      </c>
      <c r="I86" s="10" t="s">
        <v>117</v>
      </c>
      <c r="J86" s="10" t="s">
        <v>117</v>
      </c>
      <c r="K86" s="10" t="s">
        <v>117</v>
      </c>
      <c r="L86" s="10" t="s">
        <v>117</v>
      </c>
      <c r="M86" s="10" t="s">
        <v>117</v>
      </c>
      <c r="N86" s="36" t="s">
        <v>117</v>
      </c>
      <c r="O86" s="36" t="s">
        <v>117</v>
      </c>
      <c r="P86" s="36" t="s">
        <v>117</v>
      </c>
      <c r="Q86" s="36" t="s">
        <v>117</v>
      </c>
      <c r="R86" s="36" t="s">
        <v>117</v>
      </c>
      <c r="S86" s="36" t="s">
        <v>117</v>
      </c>
      <c r="T86" s="36" t="s">
        <v>117</v>
      </c>
      <c r="U86" s="36" t="s">
        <v>117</v>
      </c>
      <c r="V86" s="36" t="s">
        <v>117</v>
      </c>
      <c r="W86" s="36" t="s">
        <v>117</v>
      </c>
      <c r="X86" s="36" t="s">
        <v>117</v>
      </c>
      <c r="Y86" s="39" t="s">
        <v>117</v>
      </c>
      <c r="Z86" s="10" t="s">
        <v>117</v>
      </c>
      <c r="AA86" s="12" t="s">
        <v>117</v>
      </c>
      <c r="AB86" s="10" t="s">
        <v>117</v>
      </c>
      <c r="AC86" s="10" t="s">
        <v>117</v>
      </c>
      <c r="AD86" s="10" t="s">
        <v>117</v>
      </c>
      <c r="AE86" s="10" t="s">
        <v>117</v>
      </c>
      <c r="AF86" s="10" t="str">
        <f>VLOOKUP(B86,'[1]Client GROUNDWATER - 1'!$A:$F,6,0)</f>
        <v>&lt;50</v>
      </c>
    </row>
    <row r="87" spans="1:32" x14ac:dyDescent="0.25">
      <c r="A87" s="46"/>
      <c r="B87" s="18" t="s">
        <v>118</v>
      </c>
      <c r="C87" s="18" t="s">
        <v>87</v>
      </c>
      <c r="D87" s="36">
        <v>100</v>
      </c>
      <c r="E87" s="10" t="s">
        <v>119</v>
      </c>
      <c r="F87" s="10" t="s">
        <v>119</v>
      </c>
      <c r="G87" s="10" t="s">
        <v>119</v>
      </c>
      <c r="H87" s="10" t="s">
        <v>119</v>
      </c>
      <c r="I87" s="10" t="s">
        <v>119</v>
      </c>
      <c r="J87" s="10" t="s">
        <v>119</v>
      </c>
      <c r="K87" s="10" t="s">
        <v>119</v>
      </c>
      <c r="L87" s="10" t="s">
        <v>119</v>
      </c>
      <c r="M87" s="10" t="s">
        <v>119</v>
      </c>
      <c r="N87" s="36" t="s">
        <v>119</v>
      </c>
      <c r="O87" s="36" t="s">
        <v>119</v>
      </c>
      <c r="P87" s="36" t="s">
        <v>119</v>
      </c>
      <c r="Q87" s="36" t="s">
        <v>119</v>
      </c>
      <c r="R87" s="36" t="s">
        <v>119</v>
      </c>
      <c r="S87" s="36" t="s">
        <v>119</v>
      </c>
      <c r="T87" s="36" t="s">
        <v>119</v>
      </c>
      <c r="U87" s="36" t="s">
        <v>119</v>
      </c>
      <c r="V87" s="36" t="s">
        <v>119</v>
      </c>
      <c r="W87" s="36" t="s">
        <v>119</v>
      </c>
      <c r="X87" s="36" t="s">
        <v>119</v>
      </c>
      <c r="Y87" s="39" t="s">
        <v>119</v>
      </c>
      <c r="Z87" s="10" t="s">
        <v>119</v>
      </c>
      <c r="AA87" s="12" t="s">
        <v>119</v>
      </c>
      <c r="AB87" s="10" t="s">
        <v>119</v>
      </c>
      <c r="AC87" s="10" t="s">
        <v>119</v>
      </c>
      <c r="AD87" s="10" t="s">
        <v>119</v>
      </c>
      <c r="AE87" s="10" t="s">
        <v>119</v>
      </c>
      <c r="AF87" s="10" t="str">
        <f>VLOOKUP(B87,'[1]Client GROUNDWATER - 1'!$A:$F,6,0)</f>
        <v>&lt;100</v>
      </c>
    </row>
    <row r="88" spans="1:32" x14ac:dyDescent="0.25">
      <c r="A88" s="46"/>
      <c r="B88" s="18" t="s">
        <v>120</v>
      </c>
      <c r="C88" s="18" t="s">
        <v>87</v>
      </c>
      <c r="D88" s="36">
        <v>50</v>
      </c>
      <c r="E88" s="10" t="s">
        <v>117</v>
      </c>
      <c r="F88" s="10" t="s">
        <v>117</v>
      </c>
      <c r="G88" s="10" t="s">
        <v>117</v>
      </c>
      <c r="H88" s="10" t="s">
        <v>117</v>
      </c>
      <c r="I88" s="10" t="s">
        <v>117</v>
      </c>
      <c r="J88" s="10" t="s">
        <v>117</v>
      </c>
      <c r="K88" s="10" t="s">
        <v>117</v>
      </c>
      <c r="L88" s="10" t="s">
        <v>117</v>
      </c>
      <c r="M88" s="10" t="s">
        <v>117</v>
      </c>
      <c r="N88" s="36" t="s">
        <v>117</v>
      </c>
      <c r="O88" s="36" t="s">
        <v>117</v>
      </c>
      <c r="P88" s="36" t="s">
        <v>117</v>
      </c>
      <c r="Q88" s="36" t="s">
        <v>117</v>
      </c>
      <c r="R88" s="36" t="s">
        <v>117</v>
      </c>
      <c r="S88" s="36" t="s">
        <v>117</v>
      </c>
      <c r="T88" s="36" t="s">
        <v>117</v>
      </c>
      <c r="U88" s="36" t="s">
        <v>117</v>
      </c>
      <c r="V88" s="36" t="s">
        <v>117</v>
      </c>
      <c r="W88" s="36" t="s">
        <v>117</v>
      </c>
      <c r="X88" s="36" t="s">
        <v>117</v>
      </c>
      <c r="Y88" s="39" t="s">
        <v>117</v>
      </c>
      <c r="Z88" s="10" t="s">
        <v>117</v>
      </c>
      <c r="AA88" s="12" t="s">
        <v>117</v>
      </c>
      <c r="AB88" s="10" t="s">
        <v>117</v>
      </c>
      <c r="AC88" s="10" t="s">
        <v>117</v>
      </c>
      <c r="AD88" s="10" t="s">
        <v>117</v>
      </c>
      <c r="AE88" s="10" t="s">
        <v>117</v>
      </c>
      <c r="AF88" s="10" t="str">
        <f>VLOOKUP(B88,'[1]Client GROUNDWATER - 1'!$A:$F,6,0)</f>
        <v>&lt;50</v>
      </c>
    </row>
    <row r="89" spans="1:32" x14ac:dyDescent="0.25">
      <c r="A89" s="46"/>
      <c r="B89" s="18" t="s">
        <v>121</v>
      </c>
      <c r="C89" s="18" t="s">
        <v>87</v>
      </c>
      <c r="D89" s="36">
        <v>50</v>
      </c>
      <c r="E89" s="10" t="s">
        <v>117</v>
      </c>
      <c r="F89" s="10" t="s">
        <v>117</v>
      </c>
      <c r="G89" s="10" t="s">
        <v>117</v>
      </c>
      <c r="H89" s="10" t="s">
        <v>117</v>
      </c>
      <c r="I89" s="10" t="s">
        <v>117</v>
      </c>
      <c r="J89" s="10" t="s">
        <v>117</v>
      </c>
      <c r="K89" s="10" t="s">
        <v>117</v>
      </c>
      <c r="L89" s="10" t="s">
        <v>117</v>
      </c>
      <c r="M89" s="10" t="s">
        <v>117</v>
      </c>
      <c r="N89" s="36" t="s">
        <v>117</v>
      </c>
      <c r="O89" s="36" t="s">
        <v>117</v>
      </c>
      <c r="P89" s="36" t="s">
        <v>117</v>
      </c>
      <c r="Q89" s="36" t="s">
        <v>117</v>
      </c>
      <c r="R89" s="36" t="s">
        <v>117</v>
      </c>
      <c r="S89" s="36" t="s">
        <v>117</v>
      </c>
      <c r="T89" s="36" t="s">
        <v>117</v>
      </c>
      <c r="U89" s="36" t="s">
        <v>117</v>
      </c>
      <c r="V89" s="36" t="s">
        <v>117</v>
      </c>
      <c r="W89" s="36" t="s">
        <v>117</v>
      </c>
      <c r="X89" s="36" t="s">
        <v>117</v>
      </c>
      <c r="Y89" s="39" t="s">
        <v>117</v>
      </c>
      <c r="Z89" s="10" t="s">
        <v>117</v>
      </c>
      <c r="AA89" s="12" t="s">
        <v>117</v>
      </c>
      <c r="AB89" s="10" t="s">
        <v>117</v>
      </c>
      <c r="AC89" s="10" t="s">
        <v>117</v>
      </c>
      <c r="AD89" s="10" t="s">
        <v>117</v>
      </c>
      <c r="AE89" s="10" t="s">
        <v>117</v>
      </c>
      <c r="AF89" s="10" t="str">
        <f>VLOOKUP(B89,'[1]Client GROUNDWATER - 1'!$A:$F,6,0)</f>
        <v>&lt;50</v>
      </c>
    </row>
    <row r="90" spans="1:32" x14ac:dyDescent="0.25">
      <c r="A90" s="46"/>
      <c r="B90" s="18" t="s">
        <v>122</v>
      </c>
      <c r="C90" s="18" t="s">
        <v>87</v>
      </c>
      <c r="D90" s="36">
        <v>20</v>
      </c>
      <c r="E90" s="10" t="s">
        <v>115</v>
      </c>
      <c r="F90" s="10" t="s">
        <v>115</v>
      </c>
      <c r="G90" s="10" t="s">
        <v>115</v>
      </c>
      <c r="H90" s="10" t="s">
        <v>115</v>
      </c>
      <c r="I90" s="10" t="s">
        <v>115</v>
      </c>
      <c r="J90" s="10" t="s">
        <v>115</v>
      </c>
      <c r="K90" s="10" t="s">
        <v>115</v>
      </c>
      <c r="L90" s="10" t="s">
        <v>115</v>
      </c>
      <c r="M90" s="10" t="s">
        <v>115</v>
      </c>
      <c r="N90" s="36" t="s">
        <v>115</v>
      </c>
      <c r="O90" s="36" t="s">
        <v>115</v>
      </c>
      <c r="P90" s="36" t="s">
        <v>115</v>
      </c>
      <c r="Q90" s="36" t="s">
        <v>115</v>
      </c>
      <c r="R90" s="36" t="s">
        <v>115</v>
      </c>
      <c r="S90" s="36" t="s">
        <v>115</v>
      </c>
      <c r="T90" s="36" t="s">
        <v>115</v>
      </c>
      <c r="U90" s="36" t="s">
        <v>115</v>
      </c>
      <c r="V90" s="36" t="s">
        <v>115</v>
      </c>
      <c r="W90" s="36" t="s">
        <v>115</v>
      </c>
      <c r="X90" s="36" t="s">
        <v>115</v>
      </c>
      <c r="Y90" s="39" t="s">
        <v>115</v>
      </c>
      <c r="Z90" s="10" t="s">
        <v>115</v>
      </c>
      <c r="AA90" s="12" t="s">
        <v>115</v>
      </c>
      <c r="AB90" s="10" t="s">
        <v>115</v>
      </c>
      <c r="AC90" s="10" t="s">
        <v>115</v>
      </c>
      <c r="AD90" s="10" t="s">
        <v>115</v>
      </c>
      <c r="AE90" s="10" t="s">
        <v>115</v>
      </c>
      <c r="AF90" s="10" t="str">
        <f>VLOOKUP(B90,'[1]Client GROUNDWATER - 1'!$A:$F,6,0)</f>
        <v>&lt;20</v>
      </c>
    </row>
    <row r="91" spans="1:32" x14ac:dyDescent="0.25">
      <c r="A91" s="46"/>
      <c r="B91" s="18" t="s">
        <v>123</v>
      </c>
      <c r="C91" s="18" t="s">
        <v>87</v>
      </c>
      <c r="D91" s="36">
        <v>20</v>
      </c>
      <c r="E91" s="10" t="s">
        <v>115</v>
      </c>
      <c r="F91" s="10" t="s">
        <v>115</v>
      </c>
      <c r="G91" s="10" t="s">
        <v>115</v>
      </c>
      <c r="H91" s="10" t="s">
        <v>115</v>
      </c>
      <c r="I91" s="10" t="s">
        <v>115</v>
      </c>
      <c r="J91" s="10" t="s">
        <v>115</v>
      </c>
      <c r="K91" s="10" t="s">
        <v>115</v>
      </c>
      <c r="L91" s="10" t="s">
        <v>115</v>
      </c>
      <c r="M91" s="10" t="s">
        <v>115</v>
      </c>
      <c r="N91" s="36" t="s">
        <v>115</v>
      </c>
      <c r="O91" s="36" t="s">
        <v>115</v>
      </c>
      <c r="P91" s="36" t="s">
        <v>115</v>
      </c>
      <c r="Q91" s="36" t="s">
        <v>115</v>
      </c>
      <c r="R91" s="36" t="s">
        <v>115</v>
      </c>
      <c r="S91" s="36" t="s">
        <v>115</v>
      </c>
      <c r="T91" s="36" t="s">
        <v>115</v>
      </c>
      <c r="U91" s="36" t="s">
        <v>115</v>
      </c>
      <c r="V91" s="36" t="s">
        <v>115</v>
      </c>
      <c r="W91" s="36" t="s">
        <v>115</v>
      </c>
      <c r="X91" s="36" t="s">
        <v>115</v>
      </c>
      <c r="Y91" s="39" t="s">
        <v>115</v>
      </c>
      <c r="Z91" s="10" t="s">
        <v>115</v>
      </c>
      <c r="AA91" s="12" t="s">
        <v>115</v>
      </c>
      <c r="AB91" s="10" t="s">
        <v>115</v>
      </c>
      <c r="AC91" s="10" t="s">
        <v>115</v>
      </c>
      <c r="AD91" s="10" t="s">
        <v>115</v>
      </c>
      <c r="AE91" s="10" t="s">
        <v>115</v>
      </c>
      <c r="AF91" s="10" t="str">
        <f>VLOOKUP(B91,'[1]Client GROUNDWATER - 1'!$A:$F,6,0)</f>
        <v>&lt;20</v>
      </c>
    </row>
    <row r="92" spans="1:32" x14ac:dyDescent="0.25">
      <c r="A92" s="46"/>
      <c r="B92" s="18" t="s">
        <v>124</v>
      </c>
      <c r="C92" s="18" t="s">
        <v>87</v>
      </c>
      <c r="D92" s="36">
        <v>100</v>
      </c>
      <c r="E92" s="10" t="s">
        <v>119</v>
      </c>
      <c r="F92" s="10" t="s">
        <v>119</v>
      </c>
      <c r="G92" s="10" t="s">
        <v>119</v>
      </c>
      <c r="H92" s="10" t="s">
        <v>119</v>
      </c>
      <c r="I92" s="10" t="s">
        <v>119</v>
      </c>
      <c r="J92" s="10" t="s">
        <v>119</v>
      </c>
      <c r="K92" s="10" t="s">
        <v>119</v>
      </c>
      <c r="L92" s="10" t="s">
        <v>119</v>
      </c>
      <c r="M92" s="10" t="s">
        <v>119</v>
      </c>
      <c r="N92" s="36" t="s">
        <v>119</v>
      </c>
      <c r="O92" s="36" t="s">
        <v>119</v>
      </c>
      <c r="P92" s="36" t="s">
        <v>119</v>
      </c>
      <c r="Q92" s="36" t="s">
        <v>119</v>
      </c>
      <c r="R92" s="36" t="s">
        <v>119</v>
      </c>
      <c r="S92" s="36" t="s">
        <v>119</v>
      </c>
      <c r="T92" s="36" t="s">
        <v>119</v>
      </c>
      <c r="U92" s="36" t="s">
        <v>119</v>
      </c>
      <c r="V92" s="36" t="s">
        <v>119</v>
      </c>
      <c r="W92" s="36" t="s">
        <v>119</v>
      </c>
      <c r="X92" s="36" t="s">
        <v>119</v>
      </c>
      <c r="Y92" s="39" t="s">
        <v>119</v>
      </c>
      <c r="Z92" s="10" t="s">
        <v>119</v>
      </c>
      <c r="AA92" s="12" t="s">
        <v>119</v>
      </c>
      <c r="AB92" s="10" t="s">
        <v>119</v>
      </c>
      <c r="AC92" s="10" t="s">
        <v>119</v>
      </c>
      <c r="AD92" s="10" t="s">
        <v>119</v>
      </c>
      <c r="AE92" s="10" t="s">
        <v>119</v>
      </c>
      <c r="AF92" s="10" t="str">
        <f>VLOOKUP(B92,'[1]Client GROUNDWATER - 1'!$A:$F,6,0)</f>
        <v>&lt;100</v>
      </c>
    </row>
    <row r="93" spans="1:32" x14ac:dyDescent="0.25">
      <c r="A93" s="46"/>
      <c r="B93" s="18" t="s">
        <v>125</v>
      </c>
      <c r="C93" s="18" t="s">
        <v>87</v>
      </c>
      <c r="D93" s="36">
        <v>100</v>
      </c>
      <c r="E93" s="10" t="s">
        <v>119</v>
      </c>
      <c r="F93" s="10" t="s">
        <v>119</v>
      </c>
      <c r="G93" s="10" t="s">
        <v>119</v>
      </c>
      <c r="H93" s="10" t="s">
        <v>119</v>
      </c>
      <c r="I93" s="10" t="s">
        <v>119</v>
      </c>
      <c r="J93" s="10" t="s">
        <v>119</v>
      </c>
      <c r="K93" s="10" t="s">
        <v>119</v>
      </c>
      <c r="L93" s="10" t="s">
        <v>119</v>
      </c>
      <c r="M93" s="10" t="s">
        <v>119</v>
      </c>
      <c r="N93" s="36" t="s">
        <v>119</v>
      </c>
      <c r="O93" s="36" t="s">
        <v>119</v>
      </c>
      <c r="P93" s="36" t="s">
        <v>119</v>
      </c>
      <c r="Q93" s="36" t="s">
        <v>119</v>
      </c>
      <c r="R93" s="36" t="s">
        <v>119</v>
      </c>
      <c r="S93" s="36" t="s">
        <v>119</v>
      </c>
      <c r="T93" s="36" t="s">
        <v>119</v>
      </c>
      <c r="U93" s="36" t="s">
        <v>119</v>
      </c>
      <c r="V93" s="36" t="s">
        <v>119</v>
      </c>
      <c r="W93" s="36" t="s">
        <v>119</v>
      </c>
      <c r="X93" s="36" t="s">
        <v>119</v>
      </c>
      <c r="Y93" s="39" t="s">
        <v>119</v>
      </c>
      <c r="Z93" s="10" t="s">
        <v>119</v>
      </c>
      <c r="AA93" s="12" t="s">
        <v>119</v>
      </c>
      <c r="AB93" s="10" t="s">
        <v>119</v>
      </c>
      <c r="AC93" s="10" t="s">
        <v>119</v>
      </c>
      <c r="AD93" s="10" t="s">
        <v>119</v>
      </c>
      <c r="AE93" s="10" t="s">
        <v>119</v>
      </c>
      <c r="AF93" s="10" t="str">
        <f>VLOOKUP(B93,'[1]Client GROUNDWATER - 1'!$A:$F,6,0)</f>
        <v>&lt;100</v>
      </c>
    </row>
    <row r="94" spans="1:32" x14ac:dyDescent="0.25">
      <c r="A94" s="46"/>
      <c r="B94" s="18" t="s">
        <v>126</v>
      </c>
      <c r="C94" s="18" t="s">
        <v>87</v>
      </c>
      <c r="D94" s="36">
        <v>100</v>
      </c>
      <c r="E94" s="10" t="s">
        <v>119</v>
      </c>
      <c r="F94" s="10" t="s">
        <v>119</v>
      </c>
      <c r="G94" s="10" t="s">
        <v>119</v>
      </c>
      <c r="H94" s="10" t="s">
        <v>119</v>
      </c>
      <c r="I94" s="10" t="s">
        <v>119</v>
      </c>
      <c r="J94" s="10" t="s">
        <v>119</v>
      </c>
      <c r="K94" s="10" t="s">
        <v>119</v>
      </c>
      <c r="L94" s="10" t="s">
        <v>119</v>
      </c>
      <c r="M94" s="10" t="s">
        <v>119</v>
      </c>
      <c r="N94" s="36" t="s">
        <v>119</v>
      </c>
      <c r="O94" s="36" t="s">
        <v>119</v>
      </c>
      <c r="P94" s="36" t="s">
        <v>119</v>
      </c>
      <c r="Q94" s="36" t="s">
        <v>119</v>
      </c>
      <c r="R94" s="36" t="s">
        <v>119</v>
      </c>
      <c r="S94" s="36" t="s">
        <v>119</v>
      </c>
      <c r="T94" s="36" t="s">
        <v>119</v>
      </c>
      <c r="U94" s="36" t="s">
        <v>119</v>
      </c>
      <c r="V94" s="36" t="s">
        <v>119</v>
      </c>
      <c r="W94" s="36" t="s">
        <v>119</v>
      </c>
      <c r="X94" s="36" t="s">
        <v>119</v>
      </c>
      <c r="Y94" s="39" t="s">
        <v>119</v>
      </c>
      <c r="Z94" s="10" t="s">
        <v>119</v>
      </c>
      <c r="AA94" s="12" t="s">
        <v>119</v>
      </c>
      <c r="AB94" s="10" t="s">
        <v>119</v>
      </c>
      <c r="AC94" s="10" t="s">
        <v>119</v>
      </c>
      <c r="AD94" s="10" t="s">
        <v>119</v>
      </c>
      <c r="AE94" s="10" t="s">
        <v>119</v>
      </c>
      <c r="AF94" s="10" t="str">
        <f>VLOOKUP(B94,'[1]Client GROUNDWATER - 1'!$A:$F,6,0)</f>
        <v>&lt;100</v>
      </c>
    </row>
    <row r="95" spans="1:32" x14ac:dyDescent="0.25">
      <c r="A95" s="46"/>
      <c r="B95" s="18" t="s">
        <v>127</v>
      </c>
      <c r="C95" s="18" t="s">
        <v>87</v>
      </c>
      <c r="D95" s="36">
        <v>100</v>
      </c>
      <c r="E95" s="10" t="s">
        <v>119</v>
      </c>
      <c r="F95" s="10" t="s">
        <v>119</v>
      </c>
      <c r="G95" s="10" t="s">
        <v>119</v>
      </c>
      <c r="H95" s="10" t="s">
        <v>119</v>
      </c>
      <c r="I95" s="10" t="s">
        <v>119</v>
      </c>
      <c r="J95" s="10" t="s">
        <v>119</v>
      </c>
      <c r="K95" s="10" t="s">
        <v>119</v>
      </c>
      <c r="L95" s="10" t="s">
        <v>119</v>
      </c>
      <c r="M95" s="10" t="s">
        <v>119</v>
      </c>
      <c r="N95" s="36" t="s">
        <v>119</v>
      </c>
      <c r="O95" s="36" t="s">
        <v>119</v>
      </c>
      <c r="P95" s="36" t="s">
        <v>119</v>
      </c>
      <c r="Q95" s="36" t="s">
        <v>119</v>
      </c>
      <c r="R95" s="36" t="s">
        <v>119</v>
      </c>
      <c r="S95" s="36" t="s">
        <v>119</v>
      </c>
      <c r="T95" s="36" t="s">
        <v>119</v>
      </c>
      <c r="U95" s="36" t="s">
        <v>119</v>
      </c>
      <c r="V95" s="36" t="s">
        <v>119</v>
      </c>
      <c r="W95" s="36" t="s">
        <v>119</v>
      </c>
      <c r="X95" s="36" t="s">
        <v>119</v>
      </c>
      <c r="Y95" s="39" t="s">
        <v>119</v>
      </c>
      <c r="Z95" s="10" t="s">
        <v>119</v>
      </c>
      <c r="AA95" s="12" t="s">
        <v>119</v>
      </c>
      <c r="AB95" s="10" t="s">
        <v>119</v>
      </c>
      <c r="AC95" s="10" t="s">
        <v>119</v>
      </c>
      <c r="AD95" s="10" t="s">
        <v>119</v>
      </c>
      <c r="AE95" s="10" t="s">
        <v>119</v>
      </c>
      <c r="AF95" s="10" t="str">
        <f>VLOOKUP(B95,'[1]Client GROUNDWATER - 1'!$A:$F,6,0)</f>
        <v>&lt;100</v>
      </c>
    </row>
    <row r="96" spans="1:32" x14ac:dyDescent="0.25">
      <c r="A96" s="46"/>
      <c r="B96" s="18" t="s">
        <v>128</v>
      </c>
      <c r="C96" s="18" t="s">
        <v>87</v>
      </c>
      <c r="D96" s="36">
        <v>100</v>
      </c>
      <c r="E96" s="10" t="s">
        <v>119</v>
      </c>
      <c r="F96" s="10" t="s">
        <v>119</v>
      </c>
      <c r="G96" s="10" t="s">
        <v>119</v>
      </c>
      <c r="H96" s="10" t="s">
        <v>119</v>
      </c>
      <c r="I96" s="10" t="s">
        <v>119</v>
      </c>
      <c r="J96" s="10" t="s">
        <v>119</v>
      </c>
      <c r="K96" s="10" t="s">
        <v>119</v>
      </c>
      <c r="L96" s="10" t="s">
        <v>119</v>
      </c>
      <c r="M96" s="10" t="s">
        <v>119</v>
      </c>
      <c r="N96" s="36" t="s">
        <v>119</v>
      </c>
      <c r="O96" s="36" t="s">
        <v>119</v>
      </c>
      <c r="P96" s="36" t="s">
        <v>119</v>
      </c>
      <c r="Q96" s="36" t="s">
        <v>119</v>
      </c>
      <c r="R96" s="36" t="s">
        <v>119</v>
      </c>
      <c r="S96" s="36" t="s">
        <v>119</v>
      </c>
      <c r="T96" s="36" t="s">
        <v>119</v>
      </c>
      <c r="U96" s="36" t="s">
        <v>119</v>
      </c>
      <c r="V96" s="36" t="s">
        <v>119</v>
      </c>
      <c r="W96" s="36" t="s">
        <v>119</v>
      </c>
      <c r="X96" s="36" t="s">
        <v>119</v>
      </c>
      <c r="Y96" s="39" t="s">
        <v>119</v>
      </c>
      <c r="Z96" s="10" t="s">
        <v>119</v>
      </c>
      <c r="AA96" s="12" t="s">
        <v>119</v>
      </c>
      <c r="AB96" s="10" t="s">
        <v>119</v>
      </c>
      <c r="AC96" s="10" t="s">
        <v>119</v>
      </c>
      <c r="AD96" s="10" t="s">
        <v>119</v>
      </c>
      <c r="AE96" s="10" t="s">
        <v>119</v>
      </c>
      <c r="AF96" s="10" t="str">
        <f>VLOOKUP(B96,'[1]Client GROUNDWATER - 1'!$A:$F,6,0)</f>
        <v>&lt;100</v>
      </c>
    </row>
    <row r="97" spans="1:32" ht="12.75" customHeight="1" x14ac:dyDescent="0.25">
      <c r="A97" s="45" t="s">
        <v>129</v>
      </c>
      <c r="B97" s="18" t="s">
        <v>130</v>
      </c>
      <c r="C97" s="18" t="s">
        <v>87</v>
      </c>
      <c r="D97" s="36">
        <v>1</v>
      </c>
      <c r="E97" s="10" t="s">
        <v>22</v>
      </c>
      <c r="F97" s="10" t="s">
        <v>22</v>
      </c>
      <c r="G97" s="10" t="s">
        <v>22</v>
      </c>
      <c r="H97" s="10" t="s">
        <v>22</v>
      </c>
      <c r="I97" s="10" t="s">
        <v>22</v>
      </c>
      <c r="J97" s="10" t="s">
        <v>22</v>
      </c>
      <c r="K97" s="10" t="s">
        <v>22</v>
      </c>
      <c r="L97" s="10" t="s">
        <v>22</v>
      </c>
      <c r="M97" s="10" t="s">
        <v>22</v>
      </c>
      <c r="N97" s="10" t="s">
        <v>22</v>
      </c>
      <c r="O97" s="10" t="s">
        <v>22</v>
      </c>
      <c r="P97" s="10" t="s">
        <v>22</v>
      </c>
      <c r="Q97" s="10" t="s">
        <v>22</v>
      </c>
      <c r="R97" s="10" t="s">
        <v>22</v>
      </c>
      <c r="S97" s="10" t="s">
        <v>22</v>
      </c>
      <c r="T97" s="36" t="s">
        <v>22</v>
      </c>
      <c r="U97" s="36" t="s">
        <v>22</v>
      </c>
      <c r="V97" s="36" t="s">
        <v>22</v>
      </c>
      <c r="W97" s="36" t="s">
        <v>22</v>
      </c>
      <c r="X97" s="36" t="s">
        <v>22</v>
      </c>
      <c r="Y97" s="39" t="s">
        <v>22</v>
      </c>
      <c r="Z97" s="10" t="s">
        <v>22</v>
      </c>
      <c r="AA97" s="12" t="s">
        <v>22</v>
      </c>
      <c r="AB97" s="10" t="s">
        <v>22</v>
      </c>
      <c r="AC97" s="10" t="s">
        <v>22</v>
      </c>
      <c r="AD97" s="10" t="s">
        <v>22</v>
      </c>
      <c r="AE97" s="10" t="s">
        <v>22</v>
      </c>
      <c r="AF97" s="10" t="str">
        <f>VLOOKUP(B97,'[1]Client GROUNDWATER - 1'!$A:$F,6,0)</f>
        <v>&lt;1</v>
      </c>
    </row>
    <row r="98" spans="1:32" x14ac:dyDescent="0.25">
      <c r="A98" s="46"/>
      <c r="B98" s="18" t="s">
        <v>131</v>
      </c>
      <c r="C98" s="18" t="s">
        <v>87</v>
      </c>
      <c r="D98" s="36">
        <v>2</v>
      </c>
      <c r="E98" s="10" t="s">
        <v>132</v>
      </c>
      <c r="F98" s="10" t="s">
        <v>132</v>
      </c>
      <c r="G98" s="10" t="s">
        <v>132</v>
      </c>
      <c r="H98" s="10" t="s">
        <v>132</v>
      </c>
      <c r="I98" s="10" t="s">
        <v>132</v>
      </c>
      <c r="J98" s="10" t="s">
        <v>132</v>
      </c>
      <c r="K98" s="10" t="s">
        <v>132</v>
      </c>
      <c r="L98" s="10" t="s">
        <v>132</v>
      </c>
      <c r="M98" s="10" t="s">
        <v>132</v>
      </c>
      <c r="N98" s="10" t="s">
        <v>132</v>
      </c>
      <c r="O98" s="10" t="s">
        <v>132</v>
      </c>
      <c r="P98" s="10" t="s">
        <v>132</v>
      </c>
      <c r="Q98" s="10" t="s">
        <v>132</v>
      </c>
      <c r="R98" s="10" t="s">
        <v>132</v>
      </c>
      <c r="S98" s="10" t="s">
        <v>132</v>
      </c>
      <c r="T98" s="36" t="s">
        <v>132</v>
      </c>
      <c r="U98" s="36" t="s">
        <v>132</v>
      </c>
      <c r="V98" s="36" t="s">
        <v>132</v>
      </c>
      <c r="W98" s="36" t="s">
        <v>132</v>
      </c>
      <c r="X98" s="36" t="s">
        <v>132</v>
      </c>
      <c r="Y98" s="39" t="s">
        <v>132</v>
      </c>
      <c r="Z98" s="10" t="s">
        <v>132</v>
      </c>
      <c r="AA98" s="12" t="s">
        <v>132</v>
      </c>
      <c r="AB98" s="10" t="s">
        <v>132</v>
      </c>
      <c r="AC98" s="10" t="s">
        <v>132</v>
      </c>
      <c r="AD98" s="10" t="s">
        <v>132</v>
      </c>
      <c r="AE98" s="10" t="s">
        <v>132</v>
      </c>
      <c r="AF98" s="10" t="str">
        <f>VLOOKUP(B98,'[1]Client GROUNDWATER - 1'!$A:$F,6,0)</f>
        <v>&lt;2</v>
      </c>
    </row>
    <row r="99" spans="1:32" x14ac:dyDescent="0.25">
      <c r="A99" s="46"/>
      <c r="B99" s="18" t="s">
        <v>133</v>
      </c>
      <c r="C99" s="18" t="s">
        <v>87</v>
      </c>
      <c r="D99" s="36">
        <v>2</v>
      </c>
      <c r="E99" s="10" t="s">
        <v>132</v>
      </c>
      <c r="F99" s="10" t="s">
        <v>132</v>
      </c>
      <c r="G99" s="10" t="s">
        <v>132</v>
      </c>
      <c r="H99" s="10" t="s">
        <v>132</v>
      </c>
      <c r="I99" s="10" t="s">
        <v>132</v>
      </c>
      <c r="J99" s="10" t="s">
        <v>132</v>
      </c>
      <c r="K99" s="10" t="s">
        <v>132</v>
      </c>
      <c r="L99" s="10" t="s">
        <v>132</v>
      </c>
      <c r="M99" s="10" t="s">
        <v>132</v>
      </c>
      <c r="N99" s="10" t="s">
        <v>132</v>
      </c>
      <c r="O99" s="10" t="s">
        <v>132</v>
      </c>
      <c r="P99" s="10" t="s">
        <v>132</v>
      </c>
      <c r="Q99" s="10" t="s">
        <v>132</v>
      </c>
      <c r="R99" s="10" t="s">
        <v>132</v>
      </c>
      <c r="S99" s="10" t="s">
        <v>132</v>
      </c>
      <c r="T99" s="36" t="s">
        <v>132</v>
      </c>
      <c r="U99" s="36" t="s">
        <v>132</v>
      </c>
      <c r="V99" s="36" t="s">
        <v>132</v>
      </c>
      <c r="W99" s="36" t="s">
        <v>132</v>
      </c>
      <c r="X99" s="36" t="s">
        <v>132</v>
      </c>
      <c r="Y99" s="39" t="s">
        <v>132</v>
      </c>
      <c r="Z99" s="10" t="s">
        <v>132</v>
      </c>
      <c r="AA99" s="12" t="s">
        <v>132</v>
      </c>
      <c r="AB99" s="10" t="s">
        <v>132</v>
      </c>
      <c r="AC99" s="10" t="s">
        <v>132</v>
      </c>
      <c r="AD99" s="10" t="s">
        <v>132</v>
      </c>
      <c r="AE99" s="10" t="s">
        <v>132</v>
      </c>
      <c r="AF99" s="10" t="str">
        <f>VLOOKUP(B99,'[1]Client GROUNDWATER - 1'!$A:$F,6,0)</f>
        <v>&lt;2</v>
      </c>
    </row>
    <row r="100" spans="1:32" x14ac:dyDescent="0.25">
      <c r="A100" s="46"/>
      <c r="B100" s="18" t="s">
        <v>134</v>
      </c>
      <c r="C100" s="18" t="s">
        <v>87</v>
      </c>
      <c r="D100" s="36">
        <v>2</v>
      </c>
      <c r="E100" s="10" t="s">
        <v>132</v>
      </c>
      <c r="F100" s="10" t="s">
        <v>132</v>
      </c>
      <c r="G100" s="10" t="s">
        <v>132</v>
      </c>
      <c r="H100" s="10" t="s">
        <v>132</v>
      </c>
      <c r="I100" s="10" t="s">
        <v>132</v>
      </c>
      <c r="J100" s="10" t="s">
        <v>132</v>
      </c>
      <c r="K100" s="10" t="s">
        <v>132</v>
      </c>
      <c r="L100" s="10" t="s">
        <v>132</v>
      </c>
      <c r="M100" s="10" t="s">
        <v>132</v>
      </c>
      <c r="N100" s="10" t="s">
        <v>132</v>
      </c>
      <c r="O100" s="10" t="s">
        <v>132</v>
      </c>
      <c r="P100" s="10" t="s">
        <v>132</v>
      </c>
      <c r="Q100" s="10" t="s">
        <v>132</v>
      </c>
      <c r="R100" s="10" t="s">
        <v>132</v>
      </c>
      <c r="S100" s="10" t="s">
        <v>132</v>
      </c>
      <c r="T100" s="36" t="s">
        <v>132</v>
      </c>
      <c r="U100" s="36" t="s">
        <v>132</v>
      </c>
      <c r="V100" s="36" t="s">
        <v>132</v>
      </c>
      <c r="W100" s="36" t="s">
        <v>132</v>
      </c>
      <c r="X100" s="36" t="s">
        <v>132</v>
      </c>
      <c r="Y100" s="39" t="s">
        <v>132</v>
      </c>
      <c r="Z100" s="10" t="s">
        <v>132</v>
      </c>
      <c r="AA100" s="12" t="s">
        <v>132</v>
      </c>
      <c r="AB100" s="10" t="s">
        <v>132</v>
      </c>
      <c r="AC100" s="10" t="s">
        <v>132</v>
      </c>
      <c r="AD100" s="10" t="s">
        <v>132</v>
      </c>
      <c r="AE100" s="10" t="s">
        <v>132</v>
      </c>
      <c r="AF100" s="10" t="str">
        <f>VLOOKUP(B100,'[1]Client GROUNDWATER - 1'!$A:$F,6,0)</f>
        <v>&lt;2</v>
      </c>
    </row>
    <row r="101" spans="1:32" x14ac:dyDescent="0.25">
      <c r="A101" s="46"/>
      <c r="B101" s="18" t="s">
        <v>135</v>
      </c>
      <c r="C101" s="18" t="s">
        <v>87</v>
      </c>
      <c r="D101" s="36">
        <v>2</v>
      </c>
      <c r="E101" s="10" t="s">
        <v>132</v>
      </c>
      <c r="F101" s="10" t="s">
        <v>132</v>
      </c>
      <c r="G101" s="10" t="s">
        <v>132</v>
      </c>
      <c r="H101" s="10" t="s">
        <v>132</v>
      </c>
      <c r="I101" s="10" t="s">
        <v>132</v>
      </c>
      <c r="J101" s="10" t="s">
        <v>132</v>
      </c>
      <c r="K101" s="10" t="s">
        <v>132</v>
      </c>
      <c r="L101" s="10" t="s">
        <v>132</v>
      </c>
      <c r="M101" s="10" t="s">
        <v>132</v>
      </c>
      <c r="N101" s="10" t="s">
        <v>132</v>
      </c>
      <c r="O101" s="10" t="s">
        <v>132</v>
      </c>
      <c r="P101" s="10" t="s">
        <v>132</v>
      </c>
      <c r="Q101" s="10" t="s">
        <v>132</v>
      </c>
      <c r="R101" s="10" t="s">
        <v>132</v>
      </c>
      <c r="S101" s="10" t="s">
        <v>132</v>
      </c>
      <c r="T101" s="36" t="s">
        <v>132</v>
      </c>
      <c r="U101" s="10" t="s">
        <v>132</v>
      </c>
      <c r="V101" s="36" t="s">
        <v>132</v>
      </c>
      <c r="W101" s="36" t="s">
        <v>132</v>
      </c>
      <c r="X101" s="36" t="s">
        <v>132</v>
      </c>
      <c r="Y101" s="39" t="s">
        <v>132</v>
      </c>
      <c r="Z101" s="10" t="s">
        <v>132</v>
      </c>
      <c r="AA101" s="12" t="s">
        <v>132</v>
      </c>
      <c r="AB101" s="10" t="s">
        <v>132</v>
      </c>
      <c r="AC101" s="10" t="s">
        <v>132</v>
      </c>
      <c r="AD101" s="10" t="s">
        <v>132</v>
      </c>
      <c r="AE101" s="10" t="s">
        <v>132</v>
      </c>
      <c r="AF101" s="10" t="str">
        <f>VLOOKUP(B101,'[1]Client GROUNDWATER - 1'!$A:$F,6,0)</f>
        <v>&lt;2</v>
      </c>
    </row>
    <row r="102" spans="1:32" x14ac:dyDescent="0.25">
      <c r="A102" s="46"/>
      <c r="B102" s="18" t="s">
        <v>136</v>
      </c>
      <c r="C102" s="18" t="s">
        <v>87</v>
      </c>
      <c r="D102" s="36">
        <v>2</v>
      </c>
      <c r="E102" s="10" t="s">
        <v>132</v>
      </c>
      <c r="F102" s="10" t="s">
        <v>132</v>
      </c>
      <c r="G102" s="10" t="s">
        <v>132</v>
      </c>
      <c r="H102" s="10" t="s">
        <v>132</v>
      </c>
      <c r="I102" s="10" t="s">
        <v>132</v>
      </c>
      <c r="J102" s="10" t="s">
        <v>132</v>
      </c>
      <c r="K102" s="10" t="s">
        <v>132</v>
      </c>
      <c r="L102" s="10" t="s">
        <v>132</v>
      </c>
      <c r="M102" s="10" t="s">
        <v>132</v>
      </c>
      <c r="N102" s="10" t="s">
        <v>132</v>
      </c>
      <c r="O102" s="10" t="s">
        <v>132</v>
      </c>
      <c r="P102" s="10" t="s">
        <v>132</v>
      </c>
      <c r="Q102" s="10" t="s">
        <v>132</v>
      </c>
      <c r="R102" s="10" t="s">
        <v>132</v>
      </c>
      <c r="S102" s="10" t="s">
        <v>132</v>
      </c>
      <c r="T102" s="36" t="s">
        <v>132</v>
      </c>
      <c r="U102" s="36" t="s">
        <v>132</v>
      </c>
      <c r="V102" s="36" t="s">
        <v>132</v>
      </c>
      <c r="W102" s="36" t="s">
        <v>132</v>
      </c>
      <c r="X102" s="36" t="s">
        <v>132</v>
      </c>
      <c r="Y102" s="39" t="s">
        <v>132</v>
      </c>
      <c r="Z102" s="10" t="s">
        <v>132</v>
      </c>
      <c r="AA102" s="12" t="s">
        <v>132</v>
      </c>
      <c r="AB102" s="10" t="s">
        <v>132</v>
      </c>
      <c r="AC102" s="10" t="s">
        <v>132</v>
      </c>
      <c r="AD102" s="10" t="s">
        <v>132</v>
      </c>
      <c r="AE102" s="10" t="s">
        <v>132</v>
      </c>
      <c r="AF102" s="10" t="str">
        <f>VLOOKUP(B102,'[1]Client GROUNDWATER - 1'!$A:$F,6,0)</f>
        <v>&lt;2</v>
      </c>
    </row>
    <row r="103" spans="1:32" x14ac:dyDescent="0.25">
      <c r="A103" s="46"/>
      <c r="B103" s="18" t="s">
        <v>137</v>
      </c>
      <c r="C103" s="18" t="s">
        <v>87</v>
      </c>
      <c r="D103" s="36">
        <v>1</v>
      </c>
      <c r="E103" s="10" t="s">
        <v>22</v>
      </c>
      <c r="F103" s="10" t="s">
        <v>22</v>
      </c>
      <c r="G103" s="10" t="s">
        <v>22</v>
      </c>
      <c r="H103" s="10" t="s">
        <v>22</v>
      </c>
      <c r="I103" s="10" t="s">
        <v>22</v>
      </c>
      <c r="J103" s="10" t="s">
        <v>22</v>
      </c>
      <c r="K103" s="10" t="s">
        <v>22</v>
      </c>
      <c r="L103" s="10" t="s">
        <v>22</v>
      </c>
      <c r="M103" s="10" t="s">
        <v>22</v>
      </c>
      <c r="N103" s="10" t="s">
        <v>22</v>
      </c>
      <c r="O103" s="10" t="s">
        <v>22</v>
      </c>
      <c r="P103" s="10" t="s">
        <v>22</v>
      </c>
      <c r="Q103" s="10" t="s">
        <v>22</v>
      </c>
      <c r="R103" s="10" t="s">
        <v>22</v>
      </c>
      <c r="S103" s="10" t="s">
        <v>22</v>
      </c>
      <c r="T103" s="36" t="s">
        <v>22</v>
      </c>
      <c r="U103" s="36" t="s">
        <v>22</v>
      </c>
      <c r="V103" s="36" t="s">
        <v>22</v>
      </c>
      <c r="W103" s="36" t="s">
        <v>22</v>
      </c>
      <c r="X103" s="36" t="s">
        <v>22</v>
      </c>
      <c r="Y103" s="39" t="s">
        <v>22</v>
      </c>
      <c r="Z103" s="10" t="s">
        <v>22</v>
      </c>
      <c r="AA103" s="12" t="s">
        <v>22</v>
      </c>
      <c r="AB103" s="10" t="s">
        <v>22</v>
      </c>
      <c r="AC103" s="10" t="s">
        <v>22</v>
      </c>
      <c r="AD103" s="10" t="s">
        <v>22</v>
      </c>
      <c r="AE103" s="10" t="s">
        <v>22</v>
      </c>
      <c r="AF103" s="10" t="str">
        <f>VLOOKUP(B103,'[1]Client GROUNDWATER - 1'!$A:$F,6,0)</f>
        <v>&lt;1</v>
      </c>
    </row>
    <row r="104" spans="1:32" x14ac:dyDescent="0.25">
      <c r="A104" s="46"/>
      <c r="B104" s="18" t="s">
        <v>177</v>
      </c>
      <c r="C104" s="18" t="s">
        <v>87</v>
      </c>
      <c r="D104" s="36">
        <v>1</v>
      </c>
      <c r="E104" s="10" t="s">
        <v>93</v>
      </c>
      <c r="F104" s="10" t="s">
        <v>93</v>
      </c>
      <c r="G104" s="10" t="s">
        <v>93</v>
      </c>
      <c r="H104" s="10" t="s">
        <v>93</v>
      </c>
      <c r="I104" s="10" t="s">
        <v>93</v>
      </c>
      <c r="J104" s="10" t="s">
        <v>93</v>
      </c>
      <c r="K104" s="10" t="s">
        <v>93</v>
      </c>
      <c r="L104" s="10" t="s">
        <v>93</v>
      </c>
      <c r="M104" s="10" t="s">
        <v>93</v>
      </c>
      <c r="N104" s="10" t="s">
        <v>93</v>
      </c>
      <c r="O104" s="10" t="s">
        <v>93</v>
      </c>
      <c r="P104" s="10" t="s">
        <v>93</v>
      </c>
      <c r="Q104" s="10" t="s">
        <v>22</v>
      </c>
      <c r="R104" s="10" t="s">
        <v>22</v>
      </c>
      <c r="S104" s="10" t="s">
        <v>22</v>
      </c>
      <c r="T104" s="36" t="s">
        <v>94</v>
      </c>
      <c r="U104" s="36" t="s">
        <v>95</v>
      </c>
      <c r="V104" s="36" t="s">
        <v>94</v>
      </c>
      <c r="W104" s="36" t="s">
        <v>95</v>
      </c>
      <c r="X104" s="36" t="s">
        <v>95</v>
      </c>
      <c r="Y104" s="39" t="s">
        <v>95</v>
      </c>
      <c r="Z104" s="10" t="s">
        <v>95</v>
      </c>
      <c r="AA104" s="12" t="s">
        <v>95</v>
      </c>
      <c r="AB104" s="10" t="s">
        <v>95</v>
      </c>
      <c r="AC104" s="10" t="s">
        <v>93</v>
      </c>
      <c r="AD104" s="10" t="s">
        <v>95</v>
      </c>
      <c r="AE104" s="10" t="s">
        <v>95</v>
      </c>
      <c r="AF104" s="10" t="str">
        <f>VLOOKUP(B104,'[1]Client GROUNDWATER - 1'!$A:$F,6,0)</f>
        <v>&lt;5</v>
      </c>
    </row>
    <row r="105" spans="1:32" x14ac:dyDescent="0.25">
      <c r="A105" s="46"/>
      <c r="B105" s="18" t="s">
        <v>138</v>
      </c>
      <c r="C105" s="18" t="s">
        <v>24</v>
      </c>
      <c r="D105" s="36">
        <v>0.05</v>
      </c>
      <c r="E105" s="36">
        <v>0.2</v>
      </c>
      <c r="F105" s="36">
        <v>0.33</v>
      </c>
      <c r="G105" s="36">
        <v>0.25</v>
      </c>
      <c r="H105" s="36">
        <v>0.31</v>
      </c>
      <c r="I105" s="36">
        <v>0.23</v>
      </c>
      <c r="J105" s="36">
        <v>0.25</v>
      </c>
      <c r="K105" s="36">
        <v>0.24</v>
      </c>
      <c r="L105" s="36">
        <v>0.26</v>
      </c>
      <c r="M105" s="36">
        <v>0.21</v>
      </c>
      <c r="N105" s="36">
        <v>0.22</v>
      </c>
      <c r="O105" s="36">
        <v>0.18</v>
      </c>
      <c r="P105" s="36">
        <v>0.2</v>
      </c>
      <c r="Q105" s="36">
        <v>0.15</v>
      </c>
      <c r="R105" s="38" t="s">
        <v>25</v>
      </c>
      <c r="S105" s="36">
        <v>0.14000000000000001</v>
      </c>
      <c r="T105" s="36">
        <v>0.22</v>
      </c>
      <c r="U105" s="36">
        <v>0.2</v>
      </c>
      <c r="V105" s="36">
        <v>0.22</v>
      </c>
      <c r="W105" s="36">
        <v>0.19</v>
      </c>
      <c r="X105" s="36">
        <v>0.18</v>
      </c>
      <c r="Y105" s="39" t="s">
        <v>25</v>
      </c>
      <c r="Z105" s="10">
        <v>0.18</v>
      </c>
      <c r="AA105" s="12">
        <v>0.19</v>
      </c>
      <c r="AB105" s="14">
        <v>0.19</v>
      </c>
      <c r="AC105" s="14">
        <v>0.14000000000000001</v>
      </c>
      <c r="AD105" s="10">
        <v>0.18</v>
      </c>
      <c r="AE105" s="10">
        <v>0.14000000000000001</v>
      </c>
      <c r="AF105" s="10">
        <v>0.13</v>
      </c>
    </row>
    <row r="106" spans="1:32" x14ac:dyDescent="0.25">
      <c r="A106" s="46"/>
      <c r="B106" s="18" t="s">
        <v>139</v>
      </c>
      <c r="C106" s="18" t="s">
        <v>24</v>
      </c>
      <c r="D106" s="36">
        <v>0.1</v>
      </c>
      <c r="E106" s="36" t="s">
        <v>140</v>
      </c>
      <c r="F106" s="36">
        <v>0.22</v>
      </c>
      <c r="G106" s="36">
        <v>0.11</v>
      </c>
      <c r="H106" s="36">
        <v>0.17</v>
      </c>
      <c r="I106" s="36">
        <v>0.14000000000000001</v>
      </c>
      <c r="J106" s="36">
        <v>0.12</v>
      </c>
      <c r="K106" s="36">
        <v>0.11</v>
      </c>
      <c r="L106" s="36">
        <v>0.16</v>
      </c>
      <c r="M106" s="36" t="s">
        <v>140</v>
      </c>
      <c r="N106" s="36" t="s">
        <v>140</v>
      </c>
      <c r="O106" s="36" t="s">
        <v>140</v>
      </c>
      <c r="P106" s="36">
        <v>0.12</v>
      </c>
      <c r="Q106" s="36">
        <v>0.15</v>
      </c>
      <c r="R106" s="38" t="s">
        <v>25</v>
      </c>
      <c r="S106" s="36">
        <v>0.11</v>
      </c>
      <c r="T106" s="36">
        <v>0.15</v>
      </c>
      <c r="U106" s="36">
        <v>0.1</v>
      </c>
      <c r="V106" s="36">
        <v>0.18</v>
      </c>
      <c r="W106" s="36" t="s">
        <v>140</v>
      </c>
      <c r="X106" s="36" t="s">
        <v>140</v>
      </c>
      <c r="Y106" s="39" t="s">
        <v>25</v>
      </c>
      <c r="Z106" s="10" t="s">
        <v>140</v>
      </c>
      <c r="AA106" s="12">
        <v>0.11</v>
      </c>
      <c r="AB106" s="10" t="s">
        <v>140</v>
      </c>
      <c r="AC106" s="10" t="s">
        <v>140</v>
      </c>
      <c r="AD106" s="10" t="s">
        <v>140</v>
      </c>
      <c r="AE106" s="10" t="s">
        <v>140</v>
      </c>
      <c r="AF106" s="10">
        <v>0.11</v>
      </c>
    </row>
    <row r="107" spans="1:32" x14ac:dyDescent="0.25">
      <c r="A107" s="46"/>
      <c r="B107" s="18" t="s">
        <v>141</v>
      </c>
      <c r="C107" s="18" t="s">
        <v>84</v>
      </c>
      <c r="D107" s="36">
        <v>1</v>
      </c>
      <c r="E107" s="36">
        <v>26.5</v>
      </c>
      <c r="F107" s="36">
        <v>24.4</v>
      </c>
      <c r="G107" s="36">
        <v>26.6</v>
      </c>
      <c r="H107" s="36">
        <v>18</v>
      </c>
      <c r="I107" s="36">
        <v>22.7</v>
      </c>
      <c r="J107" s="36">
        <v>26.7</v>
      </c>
      <c r="K107" s="36">
        <v>22</v>
      </c>
      <c r="L107" s="36">
        <v>24.4</v>
      </c>
      <c r="M107" s="36">
        <v>32.9</v>
      </c>
      <c r="N107" s="36">
        <v>15.6</v>
      </c>
      <c r="O107" s="36">
        <v>24.9</v>
      </c>
      <c r="P107" s="36">
        <v>25.2</v>
      </c>
      <c r="Q107" s="38" t="s">
        <v>25</v>
      </c>
      <c r="R107" s="38" t="s">
        <v>25</v>
      </c>
      <c r="S107" s="38" t="s">
        <v>25</v>
      </c>
      <c r="T107" s="38" t="s">
        <v>25</v>
      </c>
      <c r="U107" s="38" t="s">
        <v>25</v>
      </c>
      <c r="V107" s="38" t="s">
        <v>25</v>
      </c>
      <c r="W107" s="38" t="s">
        <v>25</v>
      </c>
      <c r="X107" s="36" t="s">
        <v>25</v>
      </c>
      <c r="Y107" s="39" t="s">
        <v>25</v>
      </c>
      <c r="Z107" s="12" t="s">
        <v>25</v>
      </c>
      <c r="AA107" s="12" t="s">
        <v>25</v>
      </c>
      <c r="AB107" s="10">
        <v>28.6</v>
      </c>
      <c r="AC107" s="10">
        <v>33.1</v>
      </c>
      <c r="AD107" s="10">
        <v>33</v>
      </c>
      <c r="AE107" s="10">
        <v>23.6</v>
      </c>
      <c r="AF107" s="10" t="str">
        <f>VLOOKUP(B107,'[1]Client GROUNDWATER - 1'!$A:$F,6,0)</f>
        <v>23.6</v>
      </c>
    </row>
    <row r="108" spans="1:32" x14ac:dyDescent="0.25">
      <c r="A108" s="46"/>
      <c r="B108" s="18" t="s">
        <v>142</v>
      </c>
      <c r="C108" s="18" t="s">
        <v>84</v>
      </c>
      <c r="D108" s="36">
        <v>1</v>
      </c>
      <c r="E108" s="36">
        <v>55</v>
      </c>
      <c r="F108" s="36">
        <v>53</v>
      </c>
      <c r="G108" s="36">
        <v>55.4</v>
      </c>
      <c r="H108" s="36">
        <v>37.700000000000003</v>
      </c>
      <c r="I108" s="36">
        <v>52.8</v>
      </c>
      <c r="J108" s="36">
        <v>54.7</v>
      </c>
      <c r="K108" s="36">
        <v>55.6</v>
      </c>
      <c r="L108" s="36">
        <v>59</v>
      </c>
      <c r="M108" s="36">
        <v>64</v>
      </c>
      <c r="N108" s="36">
        <v>46.7</v>
      </c>
      <c r="O108" s="36">
        <v>42.4</v>
      </c>
      <c r="P108" s="36">
        <v>53.9</v>
      </c>
      <c r="Q108" s="38" t="s">
        <v>25</v>
      </c>
      <c r="R108" s="38" t="s">
        <v>25</v>
      </c>
      <c r="S108" s="38" t="s">
        <v>25</v>
      </c>
      <c r="T108" s="38" t="s">
        <v>25</v>
      </c>
      <c r="U108" s="38" t="s">
        <v>25</v>
      </c>
      <c r="V108" s="38" t="s">
        <v>25</v>
      </c>
      <c r="W108" s="38" t="s">
        <v>25</v>
      </c>
      <c r="X108" s="36" t="s">
        <v>25</v>
      </c>
      <c r="Y108" s="39" t="s">
        <v>25</v>
      </c>
      <c r="Z108" s="12" t="s">
        <v>25</v>
      </c>
      <c r="AA108" s="12" t="s">
        <v>25</v>
      </c>
      <c r="AB108" s="10">
        <v>79.3</v>
      </c>
      <c r="AC108" s="10">
        <v>62</v>
      </c>
      <c r="AD108" s="10">
        <v>63.8</v>
      </c>
      <c r="AE108" s="10">
        <v>62.8</v>
      </c>
      <c r="AF108" s="10" t="str">
        <f>VLOOKUP(B108,'[1]Client GROUNDWATER - 1'!$A:$F,6,0)</f>
        <v>57.9</v>
      </c>
    </row>
    <row r="109" spans="1:32" x14ac:dyDescent="0.25">
      <c r="A109" s="46"/>
      <c r="B109" s="18" t="s">
        <v>143</v>
      </c>
      <c r="C109" s="18" t="s">
        <v>84</v>
      </c>
      <c r="D109" s="36">
        <v>1</v>
      </c>
      <c r="E109" s="36">
        <v>63.9</v>
      </c>
      <c r="F109" s="36">
        <v>57.5</v>
      </c>
      <c r="G109" s="36">
        <v>52</v>
      </c>
      <c r="H109" s="36">
        <v>59.2</v>
      </c>
      <c r="I109" s="36">
        <v>59.2</v>
      </c>
      <c r="J109" s="36">
        <v>58.5</v>
      </c>
      <c r="K109" s="36">
        <v>52</v>
      </c>
      <c r="L109" s="36">
        <v>45.5</v>
      </c>
      <c r="M109" s="36">
        <v>77</v>
      </c>
      <c r="N109" s="36">
        <v>31.5</v>
      </c>
      <c r="O109" s="36">
        <v>76.900000000000006</v>
      </c>
      <c r="P109" s="36">
        <v>64.3</v>
      </c>
      <c r="Q109" s="38" t="s">
        <v>25</v>
      </c>
      <c r="R109" s="38" t="s">
        <v>25</v>
      </c>
      <c r="S109" s="38" t="s">
        <v>25</v>
      </c>
      <c r="T109" s="38" t="s">
        <v>25</v>
      </c>
      <c r="U109" s="38" t="s">
        <v>25</v>
      </c>
      <c r="V109" s="38" t="s">
        <v>25</v>
      </c>
      <c r="W109" s="38" t="s">
        <v>25</v>
      </c>
      <c r="X109" s="36" t="s">
        <v>25</v>
      </c>
      <c r="Y109" s="39" t="s">
        <v>25</v>
      </c>
      <c r="Z109" s="12" t="s">
        <v>25</v>
      </c>
      <c r="AA109" s="12" t="s">
        <v>25</v>
      </c>
      <c r="AB109" s="10">
        <v>94.6</v>
      </c>
      <c r="AC109" s="10">
        <v>64.7</v>
      </c>
      <c r="AD109" s="10">
        <v>44.5</v>
      </c>
      <c r="AE109" s="10">
        <v>64.599999999999994</v>
      </c>
      <c r="AF109" s="10" t="str">
        <f>VLOOKUP(B109,'[1]Client GROUNDWATER - 1'!$A:$F,6,0)</f>
        <v>67.0</v>
      </c>
    </row>
    <row r="110" spans="1:32" x14ac:dyDescent="0.25">
      <c r="A110" s="46"/>
      <c r="B110" s="18" t="s">
        <v>144</v>
      </c>
      <c r="C110" s="18" t="s">
        <v>84</v>
      </c>
      <c r="D110" s="36">
        <v>1</v>
      </c>
      <c r="E110" s="36">
        <v>57.8</v>
      </c>
      <c r="F110" s="36">
        <v>65.400000000000006</v>
      </c>
      <c r="G110" s="36">
        <v>62.9</v>
      </c>
      <c r="H110" s="36">
        <v>55.5</v>
      </c>
      <c r="I110" s="36">
        <v>67.599999999999994</v>
      </c>
      <c r="J110" s="36">
        <v>64.2</v>
      </c>
      <c r="K110" s="36">
        <v>65.900000000000006</v>
      </c>
      <c r="L110" s="36">
        <v>64.5</v>
      </c>
      <c r="M110" s="36">
        <v>68.400000000000006</v>
      </c>
      <c r="N110" s="36">
        <v>58.4</v>
      </c>
      <c r="O110" s="36">
        <v>62.3</v>
      </c>
      <c r="P110" s="36">
        <v>63.5</v>
      </c>
      <c r="Q110" s="36">
        <v>60.1</v>
      </c>
      <c r="R110" s="36">
        <v>53.5</v>
      </c>
      <c r="S110" s="36">
        <v>57.4</v>
      </c>
      <c r="T110" s="36">
        <v>53.8</v>
      </c>
      <c r="U110" s="36">
        <v>47.2</v>
      </c>
      <c r="V110" s="36">
        <v>43.7</v>
      </c>
      <c r="W110" s="36">
        <v>70.8</v>
      </c>
      <c r="X110" s="36">
        <v>50.3</v>
      </c>
      <c r="Y110" s="37">
        <v>75.2</v>
      </c>
      <c r="Z110" s="10">
        <v>62.9</v>
      </c>
      <c r="AA110" s="10">
        <v>74</v>
      </c>
      <c r="AB110" s="10">
        <v>94.9</v>
      </c>
      <c r="AC110" s="10">
        <v>69.3</v>
      </c>
      <c r="AD110" s="10">
        <v>59.5</v>
      </c>
      <c r="AE110" s="10">
        <v>81.5</v>
      </c>
      <c r="AF110" s="10" t="str">
        <f>VLOOKUP(B110,'[1]Client GROUNDWATER - 1'!$A:$F,6,0)</f>
        <v>60.2</v>
      </c>
    </row>
    <row r="111" spans="1:32" x14ac:dyDescent="0.25">
      <c r="A111" s="46"/>
      <c r="B111" s="18" t="s">
        <v>145</v>
      </c>
      <c r="C111" s="18" t="s">
        <v>84</v>
      </c>
      <c r="D111" s="36">
        <v>1</v>
      </c>
      <c r="E111" s="36">
        <v>74.400000000000006</v>
      </c>
      <c r="F111" s="36">
        <v>83.6</v>
      </c>
      <c r="G111" s="36">
        <v>89.8</v>
      </c>
      <c r="H111" s="36">
        <v>83.9</v>
      </c>
      <c r="I111" s="36">
        <v>81.7</v>
      </c>
      <c r="J111" s="36">
        <v>81.2</v>
      </c>
      <c r="K111" s="36">
        <v>76.7</v>
      </c>
      <c r="L111" s="36">
        <v>87.8</v>
      </c>
      <c r="M111" s="36">
        <v>91.2</v>
      </c>
      <c r="N111" s="36">
        <v>70.8</v>
      </c>
      <c r="O111" s="36">
        <v>68.3</v>
      </c>
      <c r="P111" s="36">
        <v>81.599999999999994</v>
      </c>
      <c r="Q111" s="36">
        <v>78.5</v>
      </c>
      <c r="R111" s="36">
        <v>80.099999999999994</v>
      </c>
      <c r="S111" s="36">
        <v>95.1</v>
      </c>
      <c r="T111" s="36">
        <v>67.8</v>
      </c>
      <c r="U111" s="36">
        <v>63.7</v>
      </c>
      <c r="V111" s="36">
        <v>61.6</v>
      </c>
      <c r="W111" s="36">
        <v>78.8</v>
      </c>
      <c r="X111" s="36">
        <v>52.2</v>
      </c>
      <c r="Y111" s="37">
        <v>79.2</v>
      </c>
      <c r="Z111" s="10">
        <v>72.7</v>
      </c>
      <c r="AA111" s="10">
        <v>76.7</v>
      </c>
      <c r="AB111" s="10">
        <v>76.400000000000006</v>
      </c>
      <c r="AC111" s="10">
        <v>91.6</v>
      </c>
      <c r="AD111" s="10">
        <v>75.900000000000006</v>
      </c>
      <c r="AE111" s="10">
        <v>82.3</v>
      </c>
      <c r="AF111" s="10" t="str">
        <f>VLOOKUP(B111,'[1]Client GROUNDWATER - 1'!$A:$F,6,0)</f>
        <v>75.4</v>
      </c>
    </row>
    <row r="112" spans="1:32" x14ac:dyDescent="0.25">
      <c r="A112" s="46"/>
      <c r="B112" s="18" t="s">
        <v>146</v>
      </c>
      <c r="C112" s="18" t="s">
        <v>84</v>
      </c>
      <c r="D112" s="36">
        <v>1</v>
      </c>
      <c r="E112" s="36">
        <v>80.5</v>
      </c>
      <c r="F112" s="36">
        <v>90.8</v>
      </c>
      <c r="G112" s="36">
        <v>88.7</v>
      </c>
      <c r="H112" s="36">
        <v>92</v>
      </c>
      <c r="I112" s="36">
        <v>80.8</v>
      </c>
      <c r="J112" s="36">
        <v>92.5</v>
      </c>
      <c r="K112" s="36">
        <v>96.6</v>
      </c>
      <c r="L112" s="36">
        <v>99.9</v>
      </c>
      <c r="M112" s="36">
        <v>91.3</v>
      </c>
      <c r="N112" s="36">
        <v>72.8</v>
      </c>
      <c r="O112" s="36">
        <v>67</v>
      </c>
      <c r="P112" s="36">
        <v>91</v>
      </c>
      <c r="Q112" s="36">
        <v>66.599999999999994</v>
      </c>
      <c r="R112" s="36">
        <v>73.400000000000006</v>
      </c>
      <c r="S112" s="36">
        <v>88.8</v>
      </c>
      <c r="T112" s="36">
        <v>75.099999999999994</v>
      </c>
      <c r="U112" s="36">
        <v>66.2</v>
      </c>
      <c r="V112" s="36">
        <v>71</v>
      </c>
      <c r="W112" s="36">
        <v>78.7</v>
      </c>
      <c r="X112" s="36">
        <v>54</v>
      </c>
      <c r="Y112" s="37">
        <v>82.8</v>
      </c>
      <c r="Z112" s="10">
        <v>74.3</v>
      </c>
      <c r="AA112" s="10">
        <v>81.5</v>
      </c>
      <c r="AB112" s="10">
        <v>79.099999999999994</v>
      </c>
      <c r="AC112" s="10">
        <v>102</v>
      </c>
      <c r="AD112" s="10">
        <v>70</v>
      </c>
      <c r="AE112" s="10">
        <v>84.8</v>
      </c>
      <c r="AF112" s="10" t="str">
        <f>VLOOKUP(B112,'[1]Client GROUNDWATER - 1'!$A:$F,6,0)</f>
        <v>85.2</v>
      </c>
    </row>
    <row r="113" spans="1:32" x14ac:dyDescent="0.25">
      <c r="A113" s="46"/>
      <c r="B113" s="18" t="s">
        <v>147</v>
      </c>
      <c r="C113" s="18" t="s">
        <v>84</v>
      </c>
      <c r="D113" s="36">
        <v>2</v>
      </c>
      <c r="E113" s="36">
        <v>112</v>
      </c>
      <c r="F113" s="36">
        <v>96.6</v>
      </c>
      <c r="G113" s="36">
        <v>86.6</v>
      </c>
      <c r="H113" s="36">
        <v>123</v>
      </c>
      <c r="I113" s="36">
        <v>120</v>
      </c>
      <c r="J113" s="36">
        <v>118</v>
      </c>
      <c r="K113" s="36">
        <v>113</v>
      </c>
      <c r="L113" s="36">
        <v>132</v>
      </c>
      <c r="M113" s="36">
        <v>99.5</v>
      </c>
      <c r="N113" s="36">
        <v>91</v>
      </c>
      <c r="O113" s="36">
        <v>110</v>
      </c>
      <c r="P113" s="36">
        <v>126</v>
      </c>
      <c r="Q113" s="36">
        <v>102</v>
      </c>
      <c r="R113" s="36">
        <v>91.4</v>
      </c>
      <c r="S113" s="36">
        <v>104</v>
      </c>
      <c r="T113" s="36">
        <v>119</v>
      </c>
      <c r="U113" s="36">
        <v>100</v>
      </c>
      <c r="V113" s="36">
        <v>107</v>
      </c>
      <c r="W113" s="36">
        <v>93.1</v>
      </c>
      <c r="X113" s="36">
        <v>84.2</v>
      </c>
      <c r="Y113" s="37">
        <v>103</v>
      </c>
      <c r="Z113" s="10">
        <v>96.8</v>
      </c>
      <c r="AA113" s="10">
        <v>102</v>
      </c>
      <c r="AB113" s="10">
        <v>105</v>
      </c>
      <c r="AC113" s="10">
        <v>113</v>
      </c>
      <c r="AD113" s="10">
        <v>109</v>
      </c>
      <c r="AE113" s="10">
        <v>102</v>
      </c>
      <c r="AF113" s="10" t="str">
        <f>VLOOKUP(B113,'[1]Client GROUNDWATER - 1'!$A:$F,6,0)</f>
        <v>97.1</v>
      </c>
    </row>
    <row r="114" spans="1:32" x14ac:dyDescent="0.25">
      <c r="A114" s="46"/>
      <c r="B114" s="18" t="s">
        <v>148</v>
      </c>
      <c r="C114" s="18" t="s">
        <v>84</v>
      </c>
      <c r="D114" s="36">
        <v>2</v>
      </c>
      <c r="E114" s="36">
        <v>116</v>
      </c>
      <c r="F114" s="36">
        <v>97</v>
      </c>
      <c r="G114" s="36">
        <v>84.4</v>
      </c>
      <c r="H114" s="36">
        <v>104</v>
      </c>
      <c r="I114" s="36">
        <v>106</v>
      </c>
      <c r="J114" s="36">
        <v>101</v>
      </c>
      <c r="K114" s="36">
        <v>112</v>
      </c>
      <c r="L114" s="36">
        <v>108</v>
      </c>
      <c r="M114" s="36">
        <v>109</v>
      </c>
      <c r="N114" s="36">
        <v>111</v>
      </c>
      <c r="O114" s="36">
        <v>106</v>
      </c>
      <c r="P114" s="36">
        <v>110</v>
      </c>
      <c r="Q114" s="36">
        <v>114</v>
      </c>
      <c r="R114" s="36">
        <v>98.1</v>
      </c>
      <c r="S114" s="36">
        <v>107</v>
      </c>
      <c r="T114" s="36">
        <v>103</v>
      </c>
      <c r="U114" s="36">
        <v>107</v>
      </c>
      <c r="V114" s="36">
        <v>99.3</v>
      </c>
      <c r="W114" s="36">
        <v>106</v>
      </c>
      <c r="X114" s="36">
        <v>84</v>
      </c>
      <c r="Y114" s="37">
        <v>97.1</v>
      </c>
      <c r="Z114" s="10">
        <v>112</v>
      </c>
      <c r="AA114" s="10">
        <v>93.7</v>
      </c>
      <c r="AB114" s="10">
        <v>96</v>
      </c>
      <c r="AC114" s="10">
        <v>109</v>
      </c>
      <c r="AD114" s="10">
        <v>113</v>
      </c>
      <c r="AE114" s="10">
        <v>102</v>
      </c>
      <c r="AF114" s="10" t="str">
        <f>VLOOKUP(B114,'[1]Client GROUNDWATER - 1'!$A:$F,6,0)</f>
        <v>108</v>
      </c>
    </row>
    <row r="115" spans="1:32" x14ac:dyDescent="0.25">
      <c r="A115" s="47"/>
      <c r="B115" s="18" t="s">
        <v>149</v>
      </c>
      <c r="C115" s="18" t="s">
        <v>84</v>
      </c>
      <c r="D115" s="36">
        <v>2</v>
      </c>
      <c r="E115" s="36">
        <v>118</v>
      </c>
      <c r="F115" s="36">
        <v>93.9</v>
      </c>
      <c r="G115" s="36">
        <v>90.2</v>
      </c>
      <c r="H115" s="36">
        <v>117</v>
      </c>
      <c r="I115" s="36">
        <v>121</v>
      </c>
      <c r="J115" s="36">
        <v>95.2</v>
      </c>
      <c r="K115" s="36">
        <v>110</v>
      </c>
      <c r="L115" s="36">
        <v>112</v>
      </c>
      <c r="M115" s="36">
        <v>110</v>
      </c>
      <c r="N115" s="36">
        <v>105</v>
      </c>
      <c r="O115" s="36">
        <v>111</v>
      </c>
      <c r="P115" s="36">
        <v>108</v>
      </c>
      <c r="Q115" s="36">
        <v>113</v>
      </c>
      <c r="R115" s="36">
        <v>90.4</v>
      </c>
      <c r="S115" s="36">
        <v>114</v>
      </c>
      <c r="T115" s="36">
        <v>100</v>
      </c>
      <c r="U115" s="36">
        <v>110</v>
      </c>
      <c r="V115" s="36">
        <v>103</v>
      </c>
      <c r="W115" s="36">
        <v>130</v>
      </c>
      <c r="X115" s="36">
        <v>85.6</v>
      </c>
      <c r="Y115" s="37">
        <v>94.5</v>
      </c>
      <c r="Z115" s="10">
        <v>126</v>
      </c>
      <c r="AA115" s="10">
        <v>89</v>
      </c>
      <c r="AB115" s="10">
        <v>95.8</v>
      </c>
      <c r="AC115" s="10">
        <v>97.2</v>
      </c>
      <c r="AD115" s="10">
        <v>122</v>
      </c>
      <c r="AE115" s="10">
        <v>115</v>
      </c>
      <c r="AF115" s="10" t="str">
        <f>VLOOKUP(B115,'[1]Client GROUNDWATER - 1'!$A:$F,6,0)</f>
        <v>105</v>
      </c>
    </row>
  </sheetData>
  <mergeCells count="6">
    <mergeCell ref="A97:A115"/>
    <mergeCell ref="A4:A6"/>
    <mergeCell ref="A7:A63"/>
    <mergeCell ref="A64:A66"/>
    <mergeCell ref="A67:A84"/>
    <mergeCell ref="A85:A96"/>
  </mergeCells>
  <phoneticPr fontId="7" type="noConversion"/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4995-CB34-4E48-8906-FA5792D434CF}">
  <sheetPr codeName="Sheet7"/>
  <dimension ref="A1:AG115"/>
  <sheetViews>
    <sheetView zoomScale="85" zoomScaleNormal="85" workbookViewId="0">
      <pane xSplit="4" ySplit="3" topLeftCell="M4" activePane="bottomRight" state="frozen"/>
      <selection pane="topRight" activeCell="K1" sqref="K1"/>
      <selection pane="bottomLeft" activeCell="A4" sqref="A4"/>
      <selection pane="bottomRight" activeCell="AG6" sqref="AG6"/>
    </sheetView>
  </sheetViews>
  <sheetFormatPr defaultRowHeight="12.5" x14ac:dyDescent="0.25"/>
  <cols>
    <col min="1" max="1" width="16.1796875" customWidth="1"/>
    <col min="2" max="2" width="25.26953125" customWidth="1"/>
    <col min="3" max="3" width="12.26953125" style="2" customWidth="1"/>
    <col min="4" max="4" width="6.1796875" style="2" customWidth="1"/>
    <col min="5" max="5" width="14.453125" customWidth="1"/>
    <col min="6" max="10" width="15.453125" customWidth="1"/>
    <col min="11" max="12" width="13.81640625" customWidth="1"/>
    <col min="13" max="13" width="12.1796875" customWidth="1"/>
    <col min="14" max="14" width="11.54296875" customWidth="1"/>
    <col min="15" max="15" width="10.453125" customWidth="1"/>
    <col min="16" max="16" width="11.54296875" style="32" customWidth="1"/>
    <col min="17" max="17" width="10.453125" customWidth="1"/>
    <col min="18" max="18" width="11.54296875" customWidth="1"/>
    <col min="19" max="19" width="10.453125" customWidth="1"/>
    <col min="20" max="21" width="10.81640625" customWidth="1"/>
    <col min="22" max="22" width="9.81640625" customWidth="1"/>
    <col min="23" max="23" width="10.81640625" customWidth="1"/>
    <col min="24" max="24" width="10.7265625" customWidth="1"/>
    <col min="25" max="25" width="10.81640625" customWidth="1"/>
    <col min="26" max="26" width="10.54296875" customWidth="1"/>
    <col min="27" max="27" width="10.81640625" customWidth="1"/>
    <col min="28" max="28" width="10.81640625" bestFit="1" customWidth="1"/>
    <col min="29" max="30" width="9.54296875" style="2" bestFit="1" customWidth="1"/>
    <col min="31" max="31" width="9.54296875" bestFit="1" customWidth="1"/>
    <col min="32" max="32" width="10.54296875" bestFit="1" customWidth="1"/>
    <col min="33" max="33" width="9.54296875" bestFit="1" customWidth="1"/>
  </cols>
  <sheetData>
    <row r="1" spans="1:33" ht="30.75" customHeight="1" x14ac:dyDescent="0.25">
      <c r="A1" s="5" t="s">
        <v>150</v>
      </c>
      <c r="C1" s="1"/>
    </row>
    <row r="2" spans="1:33" ht="30.75" customHeight="1" x14ac:dyDescent="0.25">
      <c r="A2" s="5" t="s">
        <v>1</v>
      </c>
      <c r="C2" s="1"/>
      <c r="D2" s="28"/>
    </row>
    <row r="3" spans="1:33" ht="30" customHeight="1" x14ac:dyDescent="0.25">
      <c r="A3" s="33" t="s">
        <v>2</v>
      </c>
      <c r="B3" s="6" t="s">
        <v>3</v>
      </c>
      <c r="C3" s="3" t="s">
        <v>4</v>
      </c>
      <c r="D3" s="7" t="s">
        <v>5</v>
      </c>
      <c r="E3" s="8">
        <v>44503</v>
      </c>
      <c r="F3" s="8">
        <v>44514</v>
      </c>
      <c r="G3" s="8">
        <v>44517</v>
      </c>
      <c r="H3" s="8">
        <v>44521</v>
      </c>
      <c r="I3" s="8">
        <v>44524</v>
      </c>
      <c r="J3" s="8">
        <v>44528</v>
      </c>
      <c r="K3" s="8">
        <v>44531</v>
      </c>
      <c r="L3" s="8">
        <v>44538</v>
      </c>
      <c r="M3" s="8">
        <v>44570</v>
      </c>
      <c r="N3" s="8">
        <v>44587</v>
      </c>
      <c r="O3" s="8">
        <v>44601</v>
      </c>
      <c r="P3" s="8">
        <v>44615</v>
      </c>
      <c r="Q3" s="8">
        <v>44629</v>
      </c>
      <c r="R3" s="8">
        <v>44643</v>
      </c>
      <c r="S3" s="8">
        <v>44657</v>
      </c>
      <c r="T3" s="8">
        <v>44762</v>
      </c>
      <c r="U3" s="8">
        <v>44871</v>
      </c>
      <c r="V3" s="8">
        <v>44928</v>
      </c>
      <c r="W3" s="8">
        <v>45042</v>
      </c>
      <c r="X3" s="8">
        <v>45133</v>
      </c>
      <c r="Y3" s="8">
        <v>45223</v>
      </c>
      <c r="Z3" s="20">
        <v>45305</v>
      </c>
      <c r="AA3" s="20">
        <v>45434</v>
      </c>
      <c r="AB3" s="20">
        <v>45497</v>
      </c>
      <c r="AC3" s="8">
        <v>45571</v>
      </c>
      <c r="AD3" s="8">
        <v>45664</v>
      </c>
      <c r="AE3" s="40">
        <v>45748</v>
      </c>
      <c r="AF3" s="40">
        <v>45868</v>
      </c>
      <c r="AG3" s="40">
        <v>45935</v>
      </c>
    </row>
    <row r="4" spans="1:33" x14ac:dyDescent="0.25">
      <c r="A4" s="48" t="s">
        <v>168</v>
      </c>
      <c r="B4" s="25" t="s">
        <v>169</v>
      </c>
      <c r="C4" s="4" t="s">
        <v>170</v>
      </c>
      <c r="D4" s="26" t="s">
        <v>175</v>
      </c>
      <c r="E4" s="26" t="s">
        <v>175</v>
      </c>
      <c r="F4" s="26" t="s">
        <v>175</v>
      </c>
      <c r="G4" s="26" t="s">
        <v>175</v>
      </c>
      <c r="H4" s="26" t="s">
        <v>175</v>
      </c>
      <c r="I4" s="26" t="s">
        <v>175</v>
      </c>
      <c r="J4" s="26" t="s">
        <v>175</v>
      </c>
      <c r="K4" s="26" t="s">
        <v>175</v>
      </c>
      <c r="L4" s="26" t="s">
        <v>175</v>
      </c>
      <c r="M4" s="26" t="s">
        <v>175</v>
      </c>
      <c r="N4" s="26" t="s">
        <v>175</v>
      </c>
      <c r="O4" s="26" t="s">
        <v>175</v>
      </c>
      <c r="P4" s="26" t="s">
        <v>175</v>
      </c>
      <c r="Q4" s="26" t="s">
        <v>175</v>
      </c>
      <c r="R4" s="26" t="s">
        <v>175</v>
      </c>
      <c r="S4" s="26" t="s">
        <v>175</v>
      </c>
      <c r="T4" s="26" t="s">
        <v>175</v>
      </c>
      <c r="U4" s="26" t="s">
        <v>175</v>
      </c>
      <c r="V4" s="26" t="s">
        <v>175</v>
      </c>
      <c r="W4" s="26" t="s">
        <v>175</v>
      </c>
      <c r="X4" s="26" t="s">
        <v>175</v>
      </c>
      <c r="Y4" s="26" t="s">
        <v>175</v>
      </c>
      <c r="Z4" s="26" t="s">
        <v>175</v>
      </c>
      <c r="AA4" s="26" t="s">
        <v>175</v>
      </c>
      <c r="AB4" s="26" t="s">
        <v>175</v>
      </c>
      <c r="AC4" s="14">
        <v>14.385999999999999</v>
      </c>
      <c r="AD4" s="34">
        <v>14.432</v>
      </c>
      <c r="AE4" s="9">
        <v>14.265000000000001</v>
      </c>
      <c r="AF4" s="14">
        <v>14.39</v>
      </c>
      <c r="AG4" s="10">
        <v>14.43</v>
      </c>
    </row>
    <row r="5" spans="1:33" ht="22.15" customHeight="1" x14ac:dyDescent="0.25">
      <c r="A5" s="49"/>
      <c r="B5" s="25" t="s">
        <v>171</v>
      </c>
      <c r="C5" s="4" t="s">
        <v>172</v>
      </c>
      <c r="D5" s="26" t="s">
        <v>175</v>
      </c>
      <c r="E5" s="26" t="s">
        <v>175</v>
      </c>
      <c r="F5" s="26" t="s">
        <v>175</v>
      </c>
      <c r="G5" s="26" t="s">
        <v>175</v>
      </c>
      <c r="H5" s="26" t="s">
        <v>175</v>
      </c>
      <c r="I5" s="26" t="s">
        <v>175</v>
      </c>
      <c r="J5" s="26" t="s">
        <v>175</v>
      </c>
      <c r="K5" s="26" t="s">
        <v>175</v>
      </c>
      <c r="L5" s="26" t="s">
        <v>175</v>
      </c>
      <c r="M5" s="26" t="s">
        <v>175</v>
      </c>
      <c r="N5" s="26" t="s">
        <v>175</v>
      </c>
      <c r="O5" s="26" t="s">
        <v>175</v>
      </c>
      <c r="P5" s="26" t="s">
        <v>175</v>
      </c>
      <c r="Q5" s="26" t="s">
        <v>175</v>
      </c>
      <c r="R5" s="26" t="s">
        <v>175</v>
      </c>
      <c r="S5" s="26" t="s">
        <v>175</v>
      </c>
      <c r="T5" s="26" t="s">
        <v>175</v>
      </c>
      <c r="U5" s="26" t="s">
        <v>175</v>
      </c>
      <c r="V5" s="26" t="s">
        <v>175</v>
      </c>
      <c r="W5" s="26" t="s">
        <v>175</v>
      </c>
      <c r="X5" s="26" t="s">
        <v>175</v>
      </c>
      <c r="Y5" s="26" t="s">
        <v>175</v>
      </c>
      <c r="Z5" s="26" t="s">
        <v>175</v>
      </c>
      <c r="AA5" s="26" t="s">
        <v>175</v>
      </c>
      <c r="AB5" s="26" t="s">
        <v>175</v>
      </c>
      <c r="AC5" s="14">
        <v>67.995000000000005</v>
      </c>
      <c r="AD5" s="34">
        <f>68010/1000</f>
        <v>68.010000000000005</v>
      </c>
      <c r="AE5" s="14">
        <v>67.94</v>
      </c>
      <c r="AF5" s="14">
        <v>67.930000000000007</v>
      </c>
      <c r="AG5" s="60" t="s">
        <v>175</v>
      </c>
    </row>
    <row r="6" spans="1:33" x14ac:dyDescent="0.25">
      <c r="A6" s="50"/>
      <c r="B6" s="25" t="s">
        <v>173</v>
      </c>
      <c r="C6" s="4" t="s">
        <v>174</v>
      </c>
      <c r="D6" s="26" t="s">
        <v>175</v>
      </c>
      <c r="E6" s="26" t="s">
        <v>175</v>
      </c>
      <c r="F6" s="26" t="s">
        <v>175</v>
      </c>
      <c r="G6" s="26" t="s">
        <v>175</v>
      </c>
      <c r="H6" s="26" t="s">
        <v>175</v>
      </c>
      <c r="I6" s="26" t="s">
        <v>175</v>
      </c>
      <c r="J6" s="26" t="s">
        <v>175</v>
      </c>
      <c r="K6" s="26" t="s">
        <v>175</v>
      </c>
      <c r="L6" s="26" t="s">
        <v>175</v>
      </c>
      <c r="M6" s="26" t="s">
        <v>175</v>
      </c>
      <c r="N6" s="26" t="s">
        <v>175</v>
      </c>
      <c r="O6" s="26" t="s">
        <v>175</v>
      </c>
      <c r="P6" s="26" t="s">
        <v>175</v>
      </c>
      <c r="Q6" s="26" t="s">
        <v>175</v>
      </c>
      <c r="R6" s="26" t="s">
        <v>175</v>
      </c>
      <c r="S6" s="26" t="s">
        <v>175</v>
      </c>
      <c r="T6" s="26" t="s">
        <v>175</v>
      </c>
      <c r="U6" s="26" t="s">
        <v>175</v>
      </c>
      <c r="V6" s="26" t="s">
        <v>175</v>
      </c>
      <c r="W6" s="26" t="s">
        <v>175</v>
      </c>
      <c r="X6" s="26" t="s">
        <v>175</v>
      </c>
      <c r="Y6" s="26" t="s">
        <v>175</v>
      </c>
      <c r="Z6" s="26" t="s">
        <v>175</v>
      </c>
      <c r="AA6" s="26" t="s">
        <v>175</v>
      </c>
      <c r="AB6" s="26" t="s">
        <v>175</v>
      </c>
      <c r="AC6" s="14">
        <v>1.76</v>
      </c>
      <c r="AD6" s="34">
        <v>0.77</v>
      </c>
      <c r="AE6" s="14">
        <v>1.26</v>
      </c>
      <c r="AF6" s="14">
        <v>0.51</v>
      </c>
      <c r="AG6" s="10">
        <v>1.71</v>
      </c>
    </row>
    <row r="7" spans="1:33" ht="12.75" customHeight="1" x14ac:dyDescent="0.25">
      <c r="A7" s="45" t="s">
        <v>13</v>
      </c>
      <c r="B7" s="9" t="s">
        <v>14</v>
      </c>
      <c r="C7" s="4" t="s">
        <v>15</v>
      </c>
      <c r="D7" s="41">
        <v>0.01</v>
      </c>
      <c r="E7" s="41">
        <v>7.66</v>
      </c>
      <c r="F7" s="41">
        <v>7.55</v>
      </c>
      <c r="G7" s="41">
        <v>7.51</v>
      </c>
      <c r="H7" s="41">
        <v>7.1</v>
      </c>
      <c r="I7" s="41">
        <v>7.56</v>
      </c>
      <c r="J7" s="12">
        <v>7.78</v>
      </c>
      <c r="K7" s="12">
        <v>7.58</v>
      </c>
      <c r="L7" s="12">
        <v>7.3</v>
      </c>
      <c r="M7" s="12">
        <v>7.75</v>
      </c>
      <c r="N7" s="12">
        <v>7.48</v>
      </c>
      <c r="O7" s="12">
        <v>7.51</v>
      </c>
      <c r="P7" s="41">
        <v>7.8</v>
      </c>
      <c r="Q7" s="12">
        <v>7.32</v>
      </c>
      <c r="R7" s="12">
        <v>7.4</v>
      </c>
      <c r="S7" s="41">
        <v>7.13</v>
      </c>
      <c r="T7" s="12">
        <v>7.45</v>
      </c>
      <c r="U7" s="12">
        <v>7.75</v>
      </c>
      <c r="V7" s="41">
        <v>7.1</v>
      </c>
      <c r="W7" s="12">
        <v>7.69</v>
      </c>
      <c r="X7" s="12">
        <v>7.21</v>
      </c>
      <c r="Y7" s="14">
        <v>7.72</v>
      </c>
      <c r="Z7" s="34">
        <v>7.55</v>
      </c>
      <c r="AA7" s="10">
        <v>7.62</v>
      </c>
      <c r="AB7" s="14">
        <v>7.3</v>
      </c>
      <c r="AC7" s="14">
        <v>7.79</v>
      </c>
      <c r="AD7" s="34">
        <v>7.17</v>
      </c>
      <c r="AE7" s="14">
        <v>7.42</v>
      </c>
      <c r="AF7" s="14">
        <v>7.1</v>
      </c>
      <c r="AG7" s="10" t="str">
        <f>VLOOKUP(B7,'[1]Client GROUNDWATER - 1'!$A:$G,7,0)</f>
        <v>7.61</v>
      </c>
    </row>
    <row r="8" spans="1:33" x14ac:dyDescent="0.25">
      <c r="A8" s="46"/>
      <c r="B8" s="9" t="s">
        <v>16</v>
      </c>
      <c r="C8" s="4" t="s">
        <v>17</v>
      </c>
      <c r="D8" s="41">
        <v>1</v>
      </c>
      <c r="E8" s="41">
        <v>1090</v>
      </c>
      <c r="F8" s="41">
        <v>1070</v>
      </c>
      <c r="G8" s="41">
        <v>1070</v>
      </c>
      <c r="H8" s="41">
        <v>1040</v>
      </c>
      <c r="I8" s="41">
        <v>1060</v>
      </c>
      <c r="J8" s="12">
        <v>1080</v>
      </c>
      <c r="K8" s="12">
        <v>1060</v>
      </c>
      <c r="L8" s="12">
        <v>1040</v>
      </c>
      <c r="M8" s="12">
        <v>1120</v>
      </c>
      <c r="N8" s="12">
        <v>960</v>
      </c>
      <c r="O8" s="12">
        <v>823</v>
      </c>
      <c r="P8" s="41">
        <v>971</v>
      </c>
      <c r="Q8" s="12">
        <v>1060</v>
      </c>
      <c r="R8" s="12">
        <v>976</v>
      </c>
      <c r="S8" s="41">
        <v>1000</v>
      </c>
      <c r="T8" s="12">
        <v>1050</v>
      </c>
      <c r="U8" s="12">
        <v>1050</v>
      </c>
      <c r="V8" s="41">
        <v>910</v>
      </c>
      <c r="W8" s="12">
        <v>1030</v>
      </c>
      <c r="X8" s="12">
        <v>984</v>
      </c>
      <c r="Y8" s="14">
        <v>1010</v>
      </c>
      <c r="Z8" s="34">
        <v>961</v>
      </c>
      <c r="AA8" s="10">
        <v>929</v>
      </c>
      <c r="AB8" s="14">
        <v>962</v>
      </c>
      <c r="AC8" s="14">
        <v>964</v>
      </c>
      <c r="AD8" s="34">
        <v>942</v>
      </c>
      <c r="AE8" s="14">
        <v>1240</v>
      </c>
      <c r="AF8" s="14">
        <v>1130</v>
      </c>
      <c r="AG8" s="10" t="str">
        <f>VLOOKUP(B8,'[1]Client GROUNDWATER - 1'!$A:$G,7,0)</f>
        <v>1080</v>
      </c>
    </row>
    <row r="9" spans="1:33" x14ac:dyDescent="0.25">
      <c r="A9" s="46"/>
      <c r="B9" s="9" t="s">
        <v>18</v>
      </c>
      <c r="C9" s="4" t="s">
        <v>19</v>
      </c>
      <c r="D9" s="41">
        <v>10</v>
      </c>
      <c r="E9" s="41">
        <v>728</v>
      </c>
      <c r="F9" s="41">
        <v>660</v>
      </c>
      <c r="G9" s="41">
        <v>606</v>
      </c>
      <c r="H9" s="41">
        <v>718</v>
      </c>
      <c r="I9" s="41">
        <v>820</v>
      </c>
      <c r="J9" s="12">
        <v>705</v>
      </c>
      <c r="K9" s="12">
        <v>685</v>
      </c>
      <c r="L9" s="12">
        <v>685</v>
      </c>
      <c r="M9" s="12">
        <v>770</v>
      </c>
      <c r="N9" s="12">
        <v>584</v>
      </c>
      <c r="O9" s="12">
        <v>492</v>
      </c>
      <c r="P9" s="41">
        <v>653</v>
      </c>
      <c r="Q9" s="12">
        <v>608</v>
      </c>
      <c r="R9" s="12">
        <v>618</v>
      </c>
      <c r="S9" s="41">
        <v>659</v>
      </c>
      <c r="T9" s="12">
        <v>644</v>
      </c>
      <c r="U9" s="12">
        <v>584</v>
      </c>
      <c r="V9" s="41">
        <v>565</v>
      </c>
      <c r="W9" s="12">
        <v>576</v>
      </c>
      <c r="X9" s="12">
        <v>538</v>
      </c>
      <c r="Y9" s="14">
        <v>516</v>
      </c>
      <c r="Z9" s="34">
        <v>526</v>
      </c>
      <c r="AA9" s="10">
        <v>548</v>
      </c>
      <c r="AB9" s="14">
        <v>556</v>
      </c>
      <c r="AC9" s="14">
        <v>509</v>
      </c>
      <c r="AD9" s="34">
        <v>537</v>
      </c>
      <c r="AE9" s="14">
        <v>716</v>
      </c>
      <c r="AF9" s="14">
        <v>634</v>
      </c>
      <c r="AG9" s="10" t="str">
        <f>VLOOKUP(B9,'[1]Client GROUNDWATER - 1'!$A:$G,7,0)</f>
        <v>615</v>
      </c>
    </row>
    <row r="10" spans="1:33" x14ac:dyDescent="0.25">
      <c r="A10" s="46"/>
      <c r="B10" s="9" t="s">
        <v>20</v>
      </c>
      <c r="C10" s="4" t="s">
        <v>19</v>
      </c>
      <c r="D10" s="41">
        <v>1</v>
      </c>
      <c r="E10" s="41" t="s">
        <v>21</v>
      </c>
      <c r="F10" s="41">
        <v>1</v>
      </c>
      <c r="G10" s="41" t="s">
        <v>22</v>
      </c>
      <c r="H10" s="41">
        <v>1</v>
      </c>
      <c r="I10" s="41" t="s">
        <v>22</v>
      </c>
      <c r="J10" s="41">
        <v>1</v>
      </c>
      <c r="K10" s="41">
        <v>1</v>
      </c>
      <c r="L10" s="41">
        <v>1</v>
      </c>
      <c r="M10" s="41">
        <v>8</v>
      </c>
      <c r="N10" s="41">
        <v>25</v>
      </c>
      <c r="O10" s="41">
        <v>20</v>
      </c>
      <c r="P10" s="41">
        <v>12</v>
      </c>
      <c r="Q10" s="41">
        <v>6</v>
      </c>
      <c r="R10" s="41">
        <v>5</v>
      </c>
      <c r="S10" s="41">
        <v>3</v>
      </c>
      <c r="T10" s="12">
        <v>1</v>
      </c>
      <c r="U10" s="12">
        <v>6</v>
      </c>
      <c r="V10" s="41">
        <v>4</v>
      </c>
      <c r="W10" s="12">
        <v>2</v>
      </c>
      <c r="X10" s="12">
        <v>5</v>
      </c>
      <c r="Y10" s="14">
        <v>8</v>
      </c>
      <c r="Z10" s="34">
        <v>8</v>
      </c>
      <c r="AA10" s="10">
        <v>7</v>
      </c>
      <c r="AB10" s="14">
        <v>8</v>
      </c>
      <c r="AC10" s="14">
        <v>9</v>
      </c>
      <c r="AD10" s="34">
        <v>10</v>
      </c>
      <c r="AE10" s="14">
        <v>10</v>
      </c>
      <c r="AF10" s="14">
        <v>8</v>
      </c>
      <c r="AG10" s="10" t="str">
        <f>VLOOKUP(B10,'[1]Client GROUNDWATER - 1'!$A:$G,7,0)</f>
        <v>6</v>
      </c>
    </row>
    <row r="11" spans="1:33" x14ac:dyDescent="0.25">
      <c r="A11" s="46"/>
      <c r="B11" s="9" t="s">
        <v>23</v>
      </c>
      <c r="C11" s="4" t="s">
        <v>24</v>
      </c>
      <c r="D11" s="41">
        <v>0.1</v>
      </c>
      <c r="E11" s="41">
        <v>0.35</v>
      </c>
      <c r="F11" s="41">
        <v>0.45</v>
      </c>
      <c r="G11" s="41">
        <v>0.48</v>
      </c>
      <c r="H11" s="41">
        <v>0.47</v>
      </c>
      <c r="I11" s="41">
        <v>0.38</v>
      </c>
      <c r="J11" s="41">
        <v>0.4</v>
      </c>
      <c r="K11" s="41">
        <v>0.49</v>
      </c>
      <c r="L11" s="41">
        <v>0.48</v>
      </c>
      <c r="M11" s="41">
        <v>0.64</v>
      </c>
      <c r="N11" s="41">
        <v>0.44</v>
      </c>
      <c r="O11" s="41">
        <v>0.36</v>
      </c>
      <c r="P11" s="41">
        <v>0.48</v>
      </c>
      <c r="Q11" s="41">
        <v>0.42</v>
      </c>
      <c r="R11" s="41" t="s">
        <v>25</v>
      </c>
      <c r="S11" s="41">
        <v>0.43</v>
      </c>
      <c r="T11" s="12">
        <v>0.55000000000000004</v>
      </c>
      <c r="U11" s="12">
        <v>0.51</v>
      </c>
      <c r="V11" s="41">
        <v>0.69</v>
      </c>
      <c r="W11" s="12">
        <v>0.42</v>
      </c>
      <c r="X11" s="12">
        <v>0.52</v>
      </c>
      <c r="Y11" s="14">
        <v>0.52</v>
      </c>
      <c r="Z11" s="21" t="s">
        <v>25</v>
      </c>
      <c r="AA11" s="10">
        <v>0.42</v>
      </c>
      <c r="AB11" s="14">
        <v>0.39</v>
      </c>
      <c r="AC11" s="14">
        <v>0.39</v>
      </c>
      <c r="AD11" s="34">
        <v>0.46</v>
      </c>
      <c r="AE11" s="14">
        <v>0.8</v>
      </c>
      <c r="AF11" s="14">
        <v>0.49</v>
      </c>
      <c r="AG11" s="10">
        <v>0.64</v>
      </c>
    </row>
    <row r="12" spans="1:33" x14ac:dyDescent="0.25">
      <c r="A12" s="46"/>
      <c r="B12" s="9" t="s">
        <v>26</v>
      </c>
      <c r="C12" s="4" t="s">
        <v>19</v>
      </c>
      <c r="D12" s="41">
        <v>1</v>
      </c>
      <c r="E12" s="41" t="s">
        <v>22</v>
      </c>
      <c r="F12" s="41" t="s">
        <v>22</v>
      </c>
      <c r="G12" s="41" t="s">
        <v>22</v>
      </c>
      <c r="H12" s="41" t="s">
        <v>22</v>
      </c>
      <c r="I12" s="41" t="s">
        <v>22</v>
      </c>
      <c r="J12" s="12" t="s">
        <v>22</v>
      </c>
      <c r="K12" s="12" t="s">
        <v>22</v>
      </c>
      <c r="L12" s="12" t="s">
        <v>22</v>
      </c>
      <c r="M12" s="12" t="s">
        <v>22</v>
      </c>
      <c r="N12" s="12" t="s">
        <v>22</v>
      </c>
      <c r="O12" s="12" t="s">
        <v>22</v>
      </c>
      <c r="P12" s="41" t="s">
        <v>22</v>
      </c>
      <c r="Q12" s="12" t="s">
        <v>22</v>
      </c>
      <c r="R12" s="12" t="s">
        <v>22</v>
      </c>
      <c r="S12" s="41" t="s">
        <v>22</v>
      </c>
      <c r="T12" s="12" t="s">
        <v>22</v>
      </c>
      <c r="U12" s="12" t="s">
        <v>22</v>
      </c>
      <c r="V12" s="41" t="s">
        <v>22</v>
      </c>
      <c r="W12" s="12" t="s">
        <v>22</v>
      </c>
      <c r="X12" s="12" t="s">
        <v>22</v>
      </c>
      <c r="Y12" s="11" t="s">
        <v>22</v>
      </c>
      <c r="Z12" s="34" t="s">
        <v>22</v>
      </c>
      <c r="AA12" s="10" t="s">
        <v>22</v>
      </c>
      <c r="AB12" s="14" t="s">
        <v>22</v>
      </c>
      <c r="AC12" s="10" t="s">
        <v>22</v>
      </c>
      <c r="AD12" s="37" t="s">
        <v>22</v>
      </c>
      <c r="AE12" s="14" t="s">
        <v>22</v>
      </c>
      <c r="AF12" s="14" t="s">
        <v>22</v>
      </c>
      <c r="AG12" s="10" t="str">
        <f>VLOOKUP(B12,'[1]Client GROUNDWATER - 1'!$A:$G,7,0)</f>
        <v>&lt;1</v>
      </c>
    </row>
    <row r="13" spans="1:33" x14ac:dyDescent="0.25">
      <c r="A13" s="46"/>
      <c r="B13" s="9" t="s">
        <v>27</v>
      </c>
      <c r="C13" s="4" t="s">
        <v>19</v>
      </c>
      <c r="D13" s="41">
        <v>1</v>
      </c>
      <c r="E13" s="41" t="s">
        <v>22</v>
      </c>
      <c r="F13" s="41" t="s">
        <v>22</v>
      </c>
      <c r="G13" s="41" t="s">
        <v>22</v>
      </c>
      <c r="H13" s="41" t="s">
        <v>22</v>
      </c>
      <c r="I13" s="41" t="s">
        <v>22</v>
      </c>
      <c r="J13" s="12" t="s">
        <v>22</v>
      </c>
      <c r="K13" s="12" t="s">
        <v>22</v>
      </c>
      <c r="L13" s="12" t="s">
        <v>22</v>
      </c>
      <c r="M13" s="12" t="s">
        <v>22</v>
      </c>
      <c r="N13" s="12" t="s">
        <v>22</v>
      </c>
      <c r="O13" s="12" t="s">
        <v>22</v>
      </c>
      <c r="P13" s="41" t="s">
        <v>22</v>
      </c>
      <c r="Q13" s="12" t="s">
        <v>22</v>
      </c>
      <c r="R13" s="12" t="s">
        <v>22</v>
      </c>
      <c r="S13" s="41" t="s">
        <v>22</v>
      </c>
      <c r="T13" s="12" t="s">
        <v>22</v>
      </c>
      <c r="U13" s="12" t="s">
        <v>22</v>
      </c>
      <c r="V13" s="41" t="s">
        <v>22</v>
      </c>
      <c r="W13" s="12" t="s">
        <v>22</v>
      </c>
      <c r="X13" s="12" t="s">
        <v>22</v>
      </c>
      <c r="Y13" s="11" t="s">
        <v>22</v>
      </c>
      <c r="Z13" s="34" t="s">
        <v>22</v>
      </c>
      <c r="AA13" s="10" t="s">
        <v>22</v>
      </c>
      <c r="AB13" s="14" t="s">
        <v>22</v>
      </c>
      <c r="AC13" s="10" t="s">
        <v>22</v>
      </c>
      <c r="AD13" s="37" t="s">
        <v>22</v>
      </c>
      <c r="AE13" s="14" t="s">
        <v>22</v>
      </c>
      <c r="AF13" s="14" t="s">
        <v>22</v>
      </c>
      <c r="AG13" s="10" t="str">
        <f>VLOOKUP(B13,'[1]Client GROUNDWATER - 1'!$A:$G,7,0)</f>
        <v>&lt;1</v>
      </c>
    </row>
    <row r="14" spans="1:33" x14ac:dyDescent="0.25">
      <c r="A14" s="46"/>
      <c r="B14" s="9" t="s">
        <v>28</v>
      </c>
      <c r="C14" s="4" t="s">
        <v>19</v>
      </c>
      <c r="D14" s="41">
        <v>1</v>
      </c>
      <c r="E14" s="41">
        <v>483</v>
      </c>
      <c r="F14" s="41">
        <v>474</v>
      </c>
      <c r="G14" s="41">
        <v>422</v>
      </c>
      <c r="H14" s="41">
        <v>480</v>
      </c>
      <c r="I14" s="41">
        <v>474</v>
      </c>
      <c r="J14" s="12">
        <v>370</v>
      </c>
      <c r="K14" s="12">
        <v>472</v>
      </c>
      <c r="L14" s="12">
        <v>477</v>
      </c>
      <c r="M14" s="12">
        <v>443</v>
      </c>
      <c r="N14" s="12">
        <v>350</v>
      </c>
      <c r="O14" s="12">
        <v>325</v>
      </c>
      <c r="P14" s="41">
        <v>423</v>
      </c>
      <c r="Q14" s="12">
        <v>448</v>
      </c>
      <c r="R14" s="12">
        <v>443</v>
      </c>
      <c r="S14" s="41">
        <v>455</v>
      </c>
      <c r="T14" s="12">
        <v>439</v>
      </c>
      <c r="U14" s="12">
        <v>437</v>
      </c>
      <c r="V14" s="41">
        <v>444</v>
      </c>
      <c r="W14" s="12">
        <v>403</v>
      </c>
      <c r="X14" s="12">
        <v>445</v>
      </c>
      <c r="Y14" s="14">
        <v>460</v>
      </c>
      <c r="Z14" s="34">
        <v>453</v>
      </c>
      <c r="AA14" s="10">
        <v>449</v>
      </c>
      <c r="AB14" s="14">
        <v>446</v>
      </c>
      <c r="AC14" s="14">
        <v>432</v>
      </c>
      <c r="AD14" s="34">
        <v>452</v>
      </c>
      <c r="AE14" s="14">
        <v>400</v>
      </c>
      <c r="AF14" s="14">
        <v>413</v>
      </c>
      <c r="AG14" s="10" t="str">
        <f>VLOOKUP(B14,'[1]Client GROUNDWATER - 1'!$A:$G,7,0)</f>
        <v>448</v>
      </c>
    </row>
    <row r="15" spans="1:33" x14ac:dyDescent="0.25">
      <c r="A15" s="46"/>
      <c r="B15" s="9" t="s">
        <v>29</v>
      </c>
      <c r="C15" s="4" t="s">
        <v>19</v>
      </c>
      <c r="D15" s="41">
        <v>1</v>
      </c>
      <c r="E15" s="41">
        <v>483</v>
      </c>
      <c r="F15" s="41">
        <v>474</v>
      </c>
      <c r="G15" s="41">
        <v>422</v>
      </c>
      <c r="H15" s="41">
        <v>480</v>
      </c>
      <c r="I15" s="41">
        <v>474</v>
      </c>
      <c r="J15" s="12">
        <v>370</v>
      </c>
      <c r="K15" s="12">
        <v>472</v>
      </c>
      <c r="L15" s="12">
        <v>477</v>
      </c>
      <c r="M15" s="12">
        <v>443</v>
      </c>
      <c r="N15" s="12">
        <v>350</v>
      </c>
      <c r="O15" s="12">
        <v>325</v>
      </c>
      <c r="P15" s="41">
        <v>423</v>
      </c>
      <c r="Q15" s="12">
        <v>448</v>
      </c>
      <c r="R15" s="12">
        <v>443</v>
      </c>
      <c r="S15" s="41">
        <v>455</v>
      </c>
      <c r="T15" s="12">
        <v>439</v>
      </c>
      <c r="U15" s="12">
        <v>437</v>
      </c>
      <c r="V15" s="41">
        <v>444</v>
      </c>
      <c r="W15" s="12">
        <v>403</v>
      </c>
      <c r="X15" s="12">
        <v>445</v>
      </c>
      <c r="Y15" s="14">
        <v>460</v>
      </c>
      <c r="Z15" s="34">
        <v>453</v>
      </c>
      <c r="AA15" s="10">
        <v>449</v>
      </c>
      <c r="AB15" s="14">
        <v>446</v>
      </c>
      <c r="AC15" s="14">
        <v>432</v>
      </c>
      <c r="AD15" s="34">
        <v>452</v>
      </c>
      <c r="AE15" s="14">
        <v>400</v>
      </c>
      <c r="AF15" s="14">
        <v>413</v>
      </c>
      <c r="AG15" s="10" t="str">
        <f>VLOOKUP(B15,'[1]Client GROUNDWATER - 1'!$A:$G,7,0)</f>
        <v>448</v>
      </c>
    </row>
    <row r="16" spans="1:33" x14ac:dyDescent="0.25">
      <c r="A16" s="46"/>
      <c r="B16" s="9" t="s">
        <v>30</v>
      </c>
      <c r="C16" s="4" t="s">
        <v>19</v>
      </c>
      <c r="D16" s="41">
        <v>1</v>
      </c>
      <c r="E16" s="41">
        <v>80</v>
      </c>
      <c r="F16" s="41">
        <v>96</v>
      </c>
      <c r="G16" s="41">
        <v>90</v>
      </c>
      <c r="H16" s="41">
        <v>88</v>
      </c>
      <c r="I16" s="41">
        <v>86</v>
      </c>
      <c r="J16" s="12">
        <v>94</v>
      </c>
      <c r="K16" s="12">
        <v>91</v>
      </c>
      <c r="L16" s="12">
        <v>92</v>
      </c>
      <c r="M16" s="12">
        <v>82</v>
      </c>
      <c r="N16" s="12">
        <v>78</v>
      </c>
      <c r="O16" s="12">
        <v>52</v>
      </c>
      <c r="P16" s="41">
        <v>69</v>
      </c>
      <c r="Q16" s="12">
        <v>73</v>
      </c>
      <c r="R16" s="12">
        <v>80</v>
      </c>
      <c r="S16" s="41">
        <v>83</v>
      </c>
      <c r="T16" s="12">
        <v>83</v>
      </c>
      <c r="U16" s="12">
        <v>64</v>
      </c>
      <c r="V16" s="41">
        <v>82</v>
      </c>
      <c r="W16" s="12">
        <v>60</v>
      </c>
      <c r="X16" s="12">
        <v>42</v>
      </c>
      <c r="Y16" s="14">
        <v>33</v>
      </c>
      <c r="Z16" s="34">
        <v>31</v>
      </c>
      <c r="AA16" s="10">
        <v>46</v>
      </c>
      <c r="AB16" s="14">
        <v>34</v>
      </c>
      <c r="AC16" s="14">
        <v>26</v>
      </c>
      <c r="AD16" s="34">
        <v>32</v>
      </c>
      <c r="AE16" s="14">
        <v>38</v>
      </c>
      <c r="AF16" s="14">
        <v>31</v>
      </c>
      <c r="AG16" s="10" t="str">
        <f>VLOOKUP(B16,'[1]Client GROUNDWATER - 1'!$A:$G,7,0)</f>
        <v>55</v>
      </c>
    </row>
    <row r="17" spans="1:33" x14ac:dyDescent="0.25">
      <c r="A17" s="46"/>
      <c r="B17" s="9" t="s">
        <v>31</v>
      </c>
      <c r="C17" s="4" t="s">
        <v>19</v>
      </c>
      <c r="D17" s="41">
        <v>1</v>
      </c>
      <c r="E17" s="41">
        <v>59</v>
      </c>
      <c r="F17" s="41">
        <v>55</v>
      </c>
      <c r="G17" s="41">
        <v>50</v>
      </c>
      <c r="H17" s="41">
        <v>57</v>
      </c>
      <c r="I17" s="41">
        <v>51</v>
      </c>
      <c r="J17" s="12">
        <v>54</v>
      </c>
      <c r="K17" s="12">
        <v>57</v>
      </c>
      <c r="L17" s="12">
        <v>51</v>
      </c>
      <c r="M17" s="12">
        <v>94</v>
      </c>
      <c r="N17" s="12">
        <v>76</v>
      </c>
      <c r="O17" s="12">
        <v>43</v>
      </c>
      <c r="P17" s="41">
        <v>56</v>
      </c>
      <c r="Q17" s="12">
        <v>55</v>
      </c>
      <c r="R17" s="12">
        <v>61</v>
      </c>
      <c r="S17" s="41">
        <v>53</v>
      </c>
      <c r="T17" s="12">
        <v>58</v>
      </c>
      <c r="U17" s="12">
        <v>55</v>
      </c>
      <c r="V17" s="41">
        <v>54</v>
      </c>
      <c r="W17" s="12">
        <v>56</v>
      </c>
      <c r="X17" s="12">
        <v>71</v>
      </c>
      <c r="Y17" s="14">
        <v>55</v>
      </c>
      <c r="Z17" s="34">
        <v>57</v>
      </c>
      <c r="AA17" s="10">
        <v>53</v>
      </c>
      <c r="AB17" s="14">
        <v>51</v>
      </c>
      <c r="AC17" s="14">
        <v>52</v>
      </c>
      <c r="AD17" s="34">
        <v>46</v>
      </c>
      <c r="AE17" s="14">
        <v>208</v>
      </c>
      <c r="AF17" s="14">
        <v>152</v>
      </c>
      <c r="AG17" s="10" t="str">
        <f>VLOOKUP(B17,'[1]Client GROUNDWATER - 1'!$A:$G,7,0)</f>
        <v>91</v>
      </c>
    </row>
    <row r="18" spans="1:33" x14ac:dyDescent="0.25">
      <c r="A18" s="46"/>
      <c r="B18" s="9" t="s">
        <v>32</v>
      </c>
      <c r="C18" s="4" t="s">
        <v>19</v>
      </c>
      <c r="D18" s="41">
        <v>1</v>
      </c>
      <c r="E18" s="41">
        <v>115</v>
      </c>
      <c r="F18" s="41">
        <v>118</v>
      </c>
      <c r="G18" s="41">
        <v>108</v>
      </c>
      <c r="H18" s="41">
        <v>116</v>
      </c>
      <c r="I18" s="41">
        <v>112</v>
      </c>
      <c r="J18" s="12">
        <v>113</v>
      </c>
      <c r="K18" s="12">
        <v>122</v>
      </c>
      <c r="L18" s="12">
        <v>117</v>
      </c>
      <c r="M18" s="12">
        <v>105</v>
      </c>
      <c r="N18" s="12">
        <v>94</v>
      </c>
      <c r="O18" s="12">
        <v>91</v>
      </c>
      <c r="P18" s="41">
        <v>108</v>
      </c>
      <c r="Q18" s="12">
        <v>108</v>
      </c>
      <c r="R18" s="12">
        <v>112</v>
      </c>
      <c r="S18" s="41">
        <v>112</v>
      </c>
      <c r="T18" s="12">
        <v>106</v>
      </c>
      <c r="U18" s="12">
        <v>108</v>
      </c>
      <c r="V18" s="41">
        <v>85</v>
      </c>
      <c r="W18" s="12">
        <v>90</v>
      </c>
      <c r="X18" s="12">
        <v>98</v>
      </c>
      <c r="Y18" s="14">
        <v>99</v>
      </c>
      <c r="Z18" s="34">
        <v>103</v>
      </c>
      <c r="AA18" s="10">
        <v>75</v>
      </c>
      <c r="AB18" s="14">
        <v>73</v>
      </c>
      <c r="AC18" s="14">
        <v>92</v>
      </c>
      <c r="AD18" s="34">
        <v>89</v>
      </c>
      <c r="AE18" s="14">
        <v>86</v>
      </c>
      <c r="AF18" s="14">
        <v>74</v>
      </c>
      <c r="AG18" s="10" t="str">
        <f>VLOOKUP(B18,'[1]Client GROUNDWATER - 1'!$A:$G,7,0)</f>
        <v>98</v>
      </c>
    </row>
    <row r="19" spans="1:33" x14ac:dyDescent="0.25">
      <c r="A19" s="46"/>
      <c r="B19" s="9" t="s">
        <v>33</v>
      </c>
      <c r="C19" s="4" t="s">
        <v>19</v>
      </c>
      <c r="D19" s="41">
        <v>1</v>
      </c>
      <c r="E19" s="41">
        <v>50</v>
      </c>
      <c r="F19" s="41">
        <v>59</v>
      </c>
      <c r="G19" s="41">
        <v>52</v>
      </c>
      <c r="H19" s="41">
        <v>57</v>
      </c>
      <c r="I19" s="41">
        <v>54</v>
      </c>
      <c r="J19" s="12">
        <v>55</v>
      </c>
      <c r="K19" s="12">
        <v>57</v>
      </c>
      <c r="L19" s="12">
        <v>55</v>
      </c>
      <c r="M19" s="12">
        <v>53</v>
      </c>
      <c r="N19" s="12">
        <v>46</v>
      </c>
      <c r="O19" s="12">
        <v>39</v>
      </c>
      <c r="P19" s="41">
        <v>48</v>
      </c>
      <c r="Q19" s="12">
        <v>51</v>
      </c>
      <c r="R19" s="12">
        <v>55</v>
      </c>
      <c r="S19" s="41">
        <v>50</v>
      </c>
      <c r="T19" s="12">
        <v>54</v>
      </c>
      <c r="U19" s="12">
        <v>50</v>
      </c>
      <c r="V19" s="41">
        <v>48</v>
      </c>
      <c r="W19" s="12">
        <v>52</v>
      </c>
      <c r="X19" s="12">
        <v>56</v>
      </c>
      <c r="Y19" s="14">
        <v>57</v>
      </c>
      <c r="Z19" s="34">
        <v>59</v>
      </c>
      <c r="AA19" s="10">
        <v>48</v>
      </c>
      <c r="AB19" s="14">
        <v>46</v>
      </c>
      <c r="AC19" s="14">
        <v>56</v>
      </c>
      <c r="AD19" s="34">
        <v>54</v>
      </c>
      <c r="AE19" s="14">
        <v>46</v>
      </c>
      <c r="AF19" s="14">
        <v>46</v>
      </c>
      <c r="AG19" s="10" t="str">
        <f>VLOOKUP(B19,'[1]Client GROUNDWATER - 1'!$A:$G,7,0)</f>
        <v>59</v>
      </c>
    </row>
    <row r="20" spans="1:33" x14ac:dyDescent="0.25">
      <c r="A20" s="46"/>
      <c r="B20" s="9" t="s">
        <v>34</v>
      </c>
      <c r="C20" s="4" t="s">
        <v>19</v>
      </c>
      <c r="D20" s="41">
        <v>1</v>
      </c>
      <c r="E20" s="41">
        <v>38</v>
      </c>
      <c r="F20" s="41">
        <v>42</v>
      </c>
      <c r="G20" s="41">
        <v>37</v>
      </c>
      <c r="H20" s="41">
        <v>46</v>
      </c>
      <c r="I20" s="41">
        <v>39</v>
      </c>
      <c r="J20" s="12">
        <v>40</v>
      </c>
      <c r="K20" s="12">
        <v>39</v>
      </c>
      <c r="L20" s="12">
        <v>39</v>
      </c>
      <c r="M20" s="12">
        <v>46</v>
      </c>
      <c r="N20" s="12">
        <v>38</v>
      </c>
      <c r="O20" s="12">
        <v>30</v>
      </c>
      <c r="P20" s="41">
        <v>36</v>
      </c>
      <c r="Q20" s="12">
        <v>38</v>
      </c>
      <c r="R20" s="12">
        <v>41</v>
      </c>
      <c r="S20" s="41">
        <v>36</v>
      </c>
      <c r="T20" s="12">
        <v>38</v>
      </c>
      <c r="U20" s="12">
        <v>37</v>
      </c>
      <c r="V20" s="41">
        <v>35</v>
      </c>
      <c r="W20" s="12">
        <v>38</v>
      </c>
      <c r="X20" s="12">
        <v>39</v>
      </c>
      <c r="Y20" s="14">
        <v>40</v>
      </c>
      <c r="Z20" s="34">
        <v>42</v>
      </c>
      <c r="AA20" s="10">
        <v>34</v>
      </c>
      <c r="AB20" s="14">
        <v>35</v>
      </c>
      <c r="AC20" s="14">
        <v>41</v>
      </c>
      <c r="AD20" s="34">
        <v>39</v>
      </c>
      <c r="AE20" s="14">
        <v>115</v>
      </c>
      <c r="AF20" s="14">
        <v>69</v>
      </c>
      <c r="AG20" s="10" t="str">
        <f>VLOOKUP(B20,'[1]Client GROUNDWATER - 1'!$A:$G,7,0)</f>
        <v>65</v>
      </c>
    </row>
    <row r="21" spans="1:33" x14ac:dyDescent="0.25">
      <c r="A21" s="46"/>
      <c r="B21" s="9" t="s">
        <v>35</v>
      </c>
      <c r="C21" s="4" t="s">
        <v>19</v>
      </c>
      <c r="D21" s="41">
        <v>1</v>
      </c>
      <c r="E21" s="41">
        <v>7</v>
      </c>
      <c r="F21" s="41">
        <v>10</v>
      </c>
      <c r="G21" s="41">
        <v>8</v>
      </c>
      <c r="H21" s="41">
        <v>10</v>
      </c>
      <c r="I21" s="41">
        <v>9</v>
      </c>
      <c r="J21" s="12">
        <v>9</v>
      </c>
      <c r="K21" s="12">
        <v>9</v>
      </c>
      <c r="L21" s="12">
        <v>9</v>
      </c>
      <c r="M21" s="12">
        <v>16</v>
      </c>
      <c r="N21" s="12">
        <v>11</v>
      </c>
      <c r="O21" s="12">
        <v>10</v>
      </c>
      <c r="P21" s="41">
        <v>10</v>
      </c>
      <c r="Q21" s="12">
        <v>9</v>
      </c>
      <c r="R21" s="12">
        <v>9</v>
      </c>
      <c r="S21" s="41">
        <v>11</v>
      </c>
      <c r="T21" s="12">
        <v>8</v>
      </c>
      <c r="U21" s="12">
        <v>9</v>
      </c>
      <c r="V21" s="41">
        <v>7</v>
      </c>
      <c r="W21" s="12">
        <v>8</v>
      </c>
      <c r="X21" s="12">
        <v>10</v>
      </c>
      <c r="Y21" s="14">
        <v>10</v>
      </c>
      <c r="Z21" s="34">
        <v>9</v>
      </c>
      <c r="AA21" s="10">
        <v>8</v>
      </c>
      <c r="AB21" s="14">
        <v>7</v>
      </c>
      <c r="AC21" s="14">
        <v>10</v>
      </c>
      <c r="AD21" s="34">
        <v>9</v>
      </c>
      <c r="AE21" s="14">
        <v>23</v>
      </c>
      <c r="AF21" s="14">
        <v>14</v>
      </c>
      <c r="AG21" s="10" t="str">
        <f>VLOOKUP(B21,'[1]Client GROUNDWATER - 1'!$A:$G,7,0)</f>
        <v>15</v>
      </c>
    </row>
    <row r="22" spans="1:33" x14ac:dyDescent="0.25">
      <c r="A22" s="46"/>
      <c r="B22" s="9" t="s">
        <v>36</v>
      </c>
      <c r="C22" s="4" t="s">
        <v>19</v>
      </c>
      <c r="D22" s="41">
        <v>1</v>
      </c>
      <c r="E22" s="41">
        <v>120</v>
      </c>
      <c r="F22" s="41">
        <v>109</v>
      </c>
      <c r="G22" s="41">
        <v>115</v>
      </c>
      <c r="H22" s="41">
        <v>115</v>
      </c>
      <c r="I22" s="41">
        <v>112</v>
      </c>
      <c r="J22" s="12">
        <v>120</v>
      </c>
      <c r="K22" s="12">
        <v>115</v>
      </c>
      <c r="L22" s="12">
        <v>117</v>
      </c>
      <c r="M22" s="12">
        <v>112</v>
      </c>
      <c r="N22" s="12">
        <v>117</v>
      </c>
      <c r="O22" s="12">
        <v>87</v>
      </c>
      <c r="P22" s="41">
        <v>101</v>
      </c>
      <c r="Q22" s="12">
        <v>118</v>
      </c>
      <c r="R22" s="12">
        <v>120</v>
      </c>
      <c r="S22" s="41">
        <v>116</v>
      </c>
      <c r="T22" s="12">
        <v>105</v>
      </c>
      <c r="U22" s="12">
        <v>105</v>
      </c>
      <c r="V22" s="41">
        <v>116</v>
      </c>
      <c r="W22" s="12">
        <v>109</v>
      </c>
      <c r="X22" s="12">
        <v>106</v>
      </c>
      <c r="Y22" s="14">
        <v>105</v>
      </c>
      <c r="Z22" s="34">
        <v>95</v>
      </c>
      <c r="AA22" s="10">
        <v>107</v>
      </c>
      <c r="AB22" s="14">
        <v>100</v>
      </c>
      <c r="AC22" s="14">
        <v>91</v>
      </c>
      <c r="AD22" s="34">
        <v>94</v>
      </c>
      <c r="AE22" s="14">
        <v>90</v>
      </c>
      <c r="AF22" s="14">
        <v>88</v>
      </c>
      <c r="AG22" s="10" t="str">
        <f>VLOOKUP(B22,'[1]Client GROUNDWATER - 1'!$A:$G,7,0)</f>
        <v>88</v>
      </c>
    </row>
    <row r="23" spans="1:33" x14ac:dyDescent="0.25">
      <c r="A23" s="46"/>
      <c r="B23" s="9" t="s">
        <v>37</v>
      </c>
      <c r="C23" s="4" t="s">
        <v>19</v>
      </c>
      <c r="D23" s="41">
        <v>1</v>
      </c>
      <c r="E23" s="41">
        <v>60</v>
      </c>
      <c r="F23" s="41">
        <v>52</v>
      </c>
      <c r="G23" s="41">
        <v>55</v>
      </c>
      <c r="H23" s="41">
        <v>56</v>
      </c>
      <c r="I23" s="41">
        <v>55</v>
      </c>
      <c r="J23" s="12">
        <v>56</v>
      </c>
      <c r="K23" s="12">
        <v>57</v>
      </c>
      <c r="L23" s="12">
        <v>57</v>
      </c>
      <c r="M23" s="12">
        <v>54</v>
      </c>
      <c r="N23" s="12">
        <v>56</v>
      </c>
      <c r="O23" s="12">
        <v>38</v>
      </c>
      <c r="P23" s="41">
        <v>50</v>
      </c>
      <c r="Q23" s="12">
        <v>53</v>
      </c>
      <c r="R23" s="12">
        <v>62</v>
      </c>
      <c r="S23" s="41">
        <v>56</v>
      </c>
      <c r="T23" s="12">
        <v>57</v>
      </c>
      <c r="U23" s="12">
        <v>60</v>
      </c>
      <c r="V23" s="41">
        <v>54</v>
      </c>
      <c r="W23" s="12">
        <v>57</v>
      </c>
      <c r="X23" s="12">
        <v>60</v>
      </c>
      <c r="Y23" s="14">
        <v>54</v>
      </c>
      <c r="Z23" s="34">
        <v>57</v>
      </c>
      <c r="AA23" s="10">
        <v>61</v>
      </c>
      <c r="AB23" s="14">
        <v>53</v>
      </c>
      <c r="AC23" s="14">
        <v>60</v>
      </c>
      <c r="AD23" s="34">
        <v>56</v>
      </c>
      <c r="AE23" s="14">
        <v>48</v>
      </c>
      <c r="AF23" s="14">
        <v>51</v>
      </c>
      <c r="AG23" s="10" t="str">
        <f>VLOOKUP(B23,'[1]Client GROUNDWATER - 1'!$A:$G,7,0)</f>
        <v>54</v>
      </c>
    </row>
    <row r="24" spans="1:33" x14ac:dyDescent="0.25">
      <c r="A24" s="46"/>
      <c r="B24" s="9" t="s">
        <v>38</v>
      </c>
      <c r="C24" s="4" t="s">
        <v>19</v>
      </c>
      <c r="D24" s="41">
        <v>1</v>
      </c>
      <c r="E24" s="41">
        <v>37</v>
      </c>
      <c r="F24" s="41">
        <v>39</v>
      </c>
      <c r="G24" s="41">
        <v>39</v>
      </c>
      <c r="H24" s="41">
        <v>40</v>
      </c>
      <c r="I24" s="41">
        <v>39</v>
      </c>
      <c r="J24" s="12">
        <v>40</v>
      </c>
      <c r="K24" s="12">
        <v>42</v>
      </c>
      <c r="L24" s="12">
        <v>40</v>
      </c>
      <c r="M24" s="12">
        <v>46</v>
      </c>
      <c r="N24" s="12">
        <v>45</v>
      </c>
      <c r="O24" s="12">
        <v>30</v>
      </c>
      <c r="P24" s="41">
        <v>36</v>
      </c>
      <c r="Q24" s="12">
        <v>39</v>
      </c>
      <c r="R24" s="12">
        <v>43</v>
      </c>
      <c r="S24" s="41">
        <v>40</v>
      </c>
      <c r="T24" s="12">
        <v>40</v>
      </c>
      <c r="U24" s="12">
        <v>42</v>
      </c>
      <c r="V24" s="41">
        <v>40</v>
      </c>
      <c r="W24" s="12">
        <v>41</v>
      </c>
      <c r="X24" s="12">
        <v>42</v>
      </c>
      <c r="Y24" s="14">
        <v>38</v>
      </c>
      <c r="Z24" s="34">
        <v>41</v>
      </c>
      <c r="AA24" s="10">
        <v>44</v>
      </c>
      <c r="AB24" s="14">
        <v>42</v>
      </c>
      <c r="AC24" s="14">
        <v>42</v>
      </c>
      <c r="AD24" s="34">
        <v>41</v>
      </c>
      <c r="AE24" s="14">
        <v>114</v>
      </c>
      <c r="AF24" s="14">
        <v>77</v>
      </c>
      <c r="AG24" s="10" t="str">
        <f>VLOOKUP(B24,'[1]Client GROUNDWATER - 1'!$A:$G,7,0)</f>
        <v>58</v>
      </c>
    </row>
    <row r="25" spans="1:33" x14ac:dyDescent="0.25">
      <c r="A25" s="46"/>
      <c r="B25" s="9" t="s">
        <v>39</v>
      </c>
      <c r="C25" s="4" t="s">
        <v>19</v>
      </c>
      <c r="D25" s="41">
        <v>1</v>
      </c>
      <c r="E25" s="41">
        <v>7</v>
      </c>
      <c r="F25" s="41">
        <v>9</v>
      </c>
      <c r="G25" s="41">
        <v>9</v>
      </c>
      <c r="H25" s="41">
        <v>9</v>
      </c>
      <c r="I25" s="41">
        <v>9</v>
      </c>
      <c r="J25" s="12">
        <v>10</v>
      </c>
      <c r="K25" s="12">
        <v>9</v>
      </c>
      <c r="L25" s="12">
        <v>9</v>
      </c>
      <c r="M25" s="12">
        <v>17</v>
      </c>
      <c r="N25" s="12">
        <v>13</v>
      </c>
      <c r="O25" s="12">
        <v>9</v>
      </c>
      <c r="P25" s="41">
        <v>9</v>
      </c>
      <c r="Q25" s="12">
        <v>10</v>
      </c>
      <c r="R25" s="12">
        <v>11</v>
      </c>
      <c r="S25" s="41">
        <v>10</v>
      </c>
      <c r="T25" s="12">
        <v>8</v>
      </c>
      <c r="U25" s="12">
        <v>10</v>
      </c>
      <c r="V25" s="41">
        <v>10</v>
      </c>
      <c r="W25" s="12">
        <v>10</v>
      </c>
      <c r="X25" s="12">
        <v>12</v>
      </c>
      <c r="Y25" s="14">
        <v>9</v>
      </c>
      <c r="Z25" s="34">
        <v>11</v>
      </c>
      <c r="AA25" s="10">
        <v>11</v>
      </c>
      <c r="AB25" s="14">
        <v>10</v>
      </c>
      <c r="AC25" s="14">
        <v>9</v>
      </c>
      <c r="AD25" s="34">
        <v>10</v>
      </c>
      <c r="AE25" s="14">
        <v>25</v>
      </c>
      <c r="AF25" s="14">
        <v>16</v>
      </c>
      <c r="AG25" s="10" t="str">
        <f>VLOOKUP(B25,'[1]Client GROUNDWATER - 1'!$A:$G,7,0)</f>
        <v>13</v>
      </c>
    </row>
    <row r="26" spans="1:33" x14ac:dyDescent="0.25">
      <c r="A26" s="46"/>
      <c r="B26" s="9" t="s">
        <v>40</v>
      </c>
      <c r="C26" s="4" t="s">
        <v>19</v>
      </c>
      <c r="D26" s="41">
        <v>1E-3</v>
      </c>
      <c r="E26" s="41" t="s">
        <v>41</v>
      </c>
      <c r="F26" s="41">
        <v>1E-3</v>
      </c>
      <c r="G26" s="41" t="s">
        <v>41</v>
      </c>
      <c r="H26" s="41">
        <v>2E-3</v>
      </c>
      <c r="I26" s="41">
        <v>1E-3</v>
      </c>
      <c r="J26" s="12">
        <v>2E-3</v>
      </c>
      <c r="K26" s="12">
        <v>2E-3</v>
      </c>
      <c r="L26" s="12">
        <v>2E-3</v>
      </c>
      <c r="M26" s="12">
        <v>3.0000000000000001E-3</v>
      </c>
      <c r="N26" s="12" t="s">
        <v>41</v>
      </c>
      <c r="O26" s="12">
        <v>1E-3</v>
      </c>
      <c r="P26" s="41">
        <v>1E-3</v>
      </c>
      <c r="Q26" s="12">
        <v>1E-3</v>
      </c>
      <c r="R26" s="12">
        <v>2E-3</v>
      </c>
      <c r="S26" s="41">
        <v>1E-3</v>
      </c>
      <c r="T26" s="12">
        <v>2E-3</v>
      </c>
      <c r="U26" s="12" t="s">
        <v>41</v>
      </c>
      <c r="V26" s="41" t="s">
        <v>41</v>
      </c>
      <c r="W26" s="12" t="s">
        <v>41</v>
      </c>
      <c r="X26" s="12" t="s">
        <v>41</v>
      </c>
      <c r="Y26" s="11" t="s">
        <v>41</v>
      </c>
      <c r="Z26" s="34" t="s">
        <v>41</v>
      </c>
      <c r="AA26" s="10" t="s">
        <v>41</v>
      </c>
      <c r="AB26" s="14" t="s">
        <v>41</v>
      </c>
      <c r="AC26" s="10" t="s">
        <v>41</v>
      </c>
      <c r="AD26" s="37">
        <v>2E-3</v>
      </c>
      <c r="AE26" s="14" t="s">
        <v>41</v>
      </c>
      <c r="AF26" s="14" t="s">
        <v>41</v>
      </c>
      <c r="AG26" s="10" t="str">
        <f>VLOOKUP(B26,'[1]Client GROUNDWATER - 1'!$A:$G,7,0)</f>
        <v>0.001</v>
      </c>
    </row>
    <row r="27" spans="1:33" x14ac:dyDescent="0.25">
      <c r="A27" s="46"/>
      <c r="B27" s="9" t="s">
        <v>42</v>
      </c>
      <c r="C27" s="4" t="s">
        <v>19</v>
      </c>
      <c r="D27" s="41">
        <v>1E-3</v>
      </c>
      <c r="E27" s="41">
        <v>8.7999999999999995E-2</v>
      </c>
      <c r="F27" s="41">
        <v>7.5999999999999998E-2</v>
      </c>
      <c r="G27" s="41">
        <v>7.1999999999999995E-2</v>
      </c>
      <c r="H27" s="41">
        <v>7.4999999999999997E-2</v>
      </c>
      <c r="I27" s="41">
        <v>7.6999999999999999E-2</v>
      </c>
      <c r="J27" s="12">
        <v>7.9000000000000001E-2</v>
      </c>
      <c r="K27" s="12">
        <v>7.6999999999999999E-2</v>
      </c>
      <c r="L27" s="12">
        <v>0.08</v>
      </c>
      <c r="M27" s="12">
        <v>0.111</v>
      </c>
      <c r="N27" s="12">
        <v>0.14499999999999999</v>
      </c>
      <c r="O27" s="12">
        <v>0.24</v>
      </c>
      <c r="P27" s="41">
        <v>0.159</v>
      </c>
      <c r="Q27" s="12">
        <v>0.126</v>
      </c>
      <c r="R27" s="12">
        <v>0.114</v>
      </c>
      <c r="S27" s="41">
        <v>9.9000000000000005E-2</v>
      </c>
      <c r="T27" s="12">
        <v>0.125</v>
      </c>
      <c r="U27" s="12">
        <v>0.128</v>
      </c>
      <c r="V27" s="41">
        <v>0.11700000000000001</v>
      </c>
      <c r="W27" s="12">
        <v>0.13300000000000001</v>
      </c>
      <c r="X27" s="12">
        <v>0.14599999999999999</v>
      </c>
      <c r="Y27" s="14">
        <v>0.107</v>
      </c>
      <c r="Z27" s="34">
        <v>0.13800000000000001</v>
      </c>
      <c r="AA27" s="10">
        <v>0.11799999999999999</v>
      </c>
      <c r="AB27" s="14">
        <v>0.11799999999999999</v>
      </c>
      <c r="AC27" s="14">
        <v>0.14199999999999999</v>
      </c>
      <c r="AD27" s="34">
        <v>0.17299999999999999</v>
      </c>
      <c r="AE27" s="14">
        <v>0.188</v>
      </c>
      <c r="AF27" s="14">
        <v>0.157</v>
      </c>
      <c r="AG27" s="10" t="str">
        <f>VLOOKUP(B27,'[1]Client GROUNDWATER - 1'!$A:$G,7,0)</f>
        <v>0.191</v>
      </c>
    </row>
    <row r="28" spans="1:33" x14ac:dyDescent="0.25">
      <c r="A28" s="46"/>
      <c r="B28" s="9" t="s">
        <v>43</v>
      </c>
      <c r="C28" s="4" t="s">
        <v>19</v>
      </c>
      <c r="D28" s="41">
        <v>1E-4</v>
      </c>
      <c r="E28" s="41" t="s">
        <v>44</v>
      </c>
      <c r="F28" s="41" t="s">
        <v>44</v>
      </c>
      <c r="G28" s="41" t="s">
        <v>44</v>
      </c>
      <c r="H28" s="41" t="s">
        <v>44</v>
      </c>
      <c r="I28" s="41" t="s">
        <v>44</v>
      </c>
      <c r="J28" s="12" t="s">
        <v>44</v>
      </c>
      <c r="K28" s="12" t="s">
        <v>44</v>
      </c>
      <c r="L28" s="12" t="s">
        <v>44</v>
      </c>
      <c r="M28" s="12" t="s">
        <v>44</v>
      </c>
      <c r="N28" s="12" t="s">
        <v>44</v>
      </c>
      <c r="O28" s="12" t="s">
        <v>44</v>
      </c>
      <c r="P28" s="41" t="s">
        <v>44</v>
      </c>
      <c r="Q28" s="12" t="s">
        <v>44</v>
      </c>
      <c r="R28" s="12" t="s">
        <v>44</v>
      </c>
      <c r="S28" s="41" t="s">
        <v>44</v>
      </c>
      <c r="T28" s="12" t="s">
        <v>44</v>
      </c>
      <c r="U28" s="12" t="s">
        <v>44</v>
      </c>
      <c r="V28" s="41" t="s">
        <v>44</v>
      </c>
      <c r="W28" s="12" t="s">
        <v>44</v>
      </c>
      <c r="X28" s="12" t="s">
        <v>44</v>
      </c>
      <c r="Y28" s="11" t="s">
        <v>44</v>
      </c>
      <c r="Z28" s="34" t="s">
        <v>44</v>
      </c>
      <c r="AA28" s="10" t="s">
        <v>44</v>
      </c>
      <c r="AB28" s="14" t="s">
        <v>44</v>
      </c>
      <c r="AC28" s="10" t="s">
        <v>44</v>
      </c>
      <c r="AD28" s="37" t="s">
        <v>44</v>
      </c>
      <c r="AE28" s="14" t="s">
        <v>44</v>
      </c>
      <c r="AF28" s="14" t="s">
        <v>44</v>
      </c>
      <c r="AG28" s="10" t="str">
        <f>VLOOKUP(B28,'[1]Client GROUNDWATER - 1'!$A:$G,7,0)</f>
        <v>&lt;0.0001</v>
      </c>
    </row>
    <row r="29" spans="1:33" x14ac:dyDescent="0.25">
      <c r="A29" s="46"/>
      <c r="B29" s="9" t="s">
        <v>45</v>
      </c>
      <c r="C29" s="4" t="s">
        <v>19</v>
      </c>
      <c r="D29" s="41">
        <v>1E-3</v>
      </c>
      <c r="E29" s="41" t="s">
        <v>41</v>
      </c>
      <c r="F29" s="41" t="s">
        <v>41</v>
      </c>
      <c r="G29" s="41" t="s">
        <v>41</v>
      </c>
      <c r="H29" s="41" t="s">
        <v>41</v>
      </c>
      <c r="I29" s="41" t="s">
        <v>41</v>
      </c>
      <c r="J29" s="12" t="s">
        <v>41</v>
      </c>
      <c r="K29" s="12" t="s">
        <v>41</v>
      </c>
      <c r="L29" s="12" t="s">
        <v>41</v>
      </c>
      <c r="M29" s="12" t="s">
        <v>41</v>
      </c>
      <c r="N29" s="12" t="s">
        <v>41</v>
      </c>
      <c r="O29" s="12" t="s">
        <v>41</v>
      </c>
      <c r="P29" s="41" t="s">
        <v>41</v>
      </c>
      <c r="Q29" s="12" t="s">
        <v>41</v>
      </c>
      <c r="R29" s="12" t="s">
        <v>41</v>
      </c>
      <c r="S29" s="41" t="s">
        <v>41</v>
      </c>
      <c r="T29" s="12" t="s">
        <v>41</v>
      </c>
      <c r="U29" s="12" t="s">
        <v>41</v>
      </c>
      <c r="V29" s="41" t="s">
        <v>41</v>
      </c>
      <c r="W29" s="12" t="s">
        <v>41</v>
      </c>
      <c r="X29" s="12" t="s">
        <v>41</v>
      </c>
      <c r="Y29" s="11" t="s">
        <v>41</v>
      </c>
      <c r="Z29" s="34" t="s">
        <v>41</v>
      </c>
      <c r="AA29" s="10" t="s">
        <v>41</v>
      </c>
      <c r="AB29" s="14" t="s">
        <v>41</v>
      </c>
      <c r="AC29" s="10" t="s">
        <v>41</v>
      </c>
      <c r="AD29" s="37" t="s">
        <v>41</v>
      </c>
      <c r="AE29" s="14" t="s">
        <v>41</v>
      </c>
      <c r="AF29" s="14" t="s">
        <v>41</v>
      </c>
      <c r="AG29" s="10" t="str">
        <f>VLOOKUP(B29,'[1]Client GROUNDWATER - 1'!$A:$G,7,0)</f>
        <v>&lt;0.001</v>
      </c>
    </row>
    <row r="30" spans="1:33" x14ac:dyDescent="0.25">
      <c r="A30" s="46"/>
      <c r="B30" s="9" t="s">
        <v>46</v>
      </c>
      <c r="C30" s="4" t="s">
        <v>19</v>
      </c>
      <c r="D30" s="41">
        <v>1E-3</v>
      </c>
      <c r="E30" s="41" t="s">
        <v>41</v>
      </c>
      <c r="F30" s="41" t="s">
        <v>41</v>
      </c>
      <c r="G30" s="41" t="s">
        <v>41</v>
      </c>
      <c r="H30" s="41" t="s">
        <v>41</v>
      </c>
      <c r="I30" s="41" t="s">
        <v>41</v>
      </c>
      <c r="J30" s="12" t="s">
        <v>41</v>
      </c>
      <c r="K30" s="12" t="s">
        <v>41</v>
      </c>
      <c r="L30" s="12" t="s">
        <v>41</v>
      </c>
      <c r="M30" s="12" t="s">
        <v>41</v>
      </c>
      <c r="N30" s="12" t="s">
        <v>41</v>
      </c>
      <c r="O30" s="12" t="s">
        <v>41</v>
      </c>
      <c r="P30" s="41" t="s">
        <v>41</v>
      </c>
      <c r="Q30" s="12" t="s">
        <v>41</v>
      </c>
      <c r="R30" s="12" t="s">
        <v>41</v>
      </c>
      <c r="S30" s="41" t="s">
        <v>41</v>
      </c>
      <c r="T30" s="12" t="s">
        <v>41</v>
      </c>
      <c r="U30" s="12" t="s">
        <v>41</v>
      </c>
      <c r="V30" s="41" t="s">
        <v>41</v>
      </c>
      <c r="W30" s="12" t="s">
        <v>41</v>
      </c>
      <c r="X30" s="12" t="s">
        <v>41</v>
      </c>
      <c r="Y30" s="11" t="s">
        <v>41</v>
      </c>
      <c r="Z30" s="34" t="s">
        <v>41</v>
      </c>
      <c r="AA30" s="10" t="s">
        <v>41</v>
      </c>
      <c r="AB30" s="14" t="s">
        <v>41</v>
      </c>
      <c r="AC30" s="10" t="s">
        <v>41</v>
      </c>
      <c r="AD30" s="37" t="s">
        <v>41</v>
      </c>
      <c r="AE30" s="14" t="s">
        <v>41</v>
      </c>
      <c r="AF30" s="14" t="s">
        <v>41</v>
      </c>
      <c r="AG30" s="10" t="str">
        <f>VLOOKUP(B30,'[1]Client GROUNDWATER - 1'!$A:$G,7,0)</f>
        <v>&lt;0.001</v>
      </c>
    </row>
    <row r="31" spans="1:33" x14ac:dyDescent="0.25">
      <c r="A31" s="46"/>
      <c r="B31" s="9" t="s">
        <v>47</v>
      </c>
      <c r="C31" s="4" t="s">
        <v>19</v>
      </c>
      <c r="D31" s="41">
        <v>1E-3</v>
      </c>
      <c r="E31" s="41" t="s">
        <v>41</v>
      </c>
      <c r="F31" s="41" t="s">
        <v>41</v>
      </c>
      <c r="G31" s="41" t="s">
        <v>41</v>
      </c>
      <c r="H31" s="41" t="s">
        <v>41</v>
      </c>
      <c r="I31" s="41" t="s">
        <v>41</v>
      </c>
      <c r="J31" s="12" t="s">
        <v>41</v>
      </c>
      <c r="K31" s="12" t="s">
        <v>41</v>
      </c>
      <c r="L31" s="12" t="s">
        <v>41</v>
      </c>
      <c r="M31" s="12" t="s">
        <v>41</v>
      </c>
      <c r="N31" s="12" t="s">
        <v>41</v>
      </c>
      <c r="O31" s="12" t="s">
        <v>41</v>
      </c>
      <c r="P31" s="41" t="s">
        <v>41</v>
      </c>
      <c r="Q31" s="12" t="s">
        <v>41</v>
      </c>
      <c r="R31" s="12" t="s">
        <v>41</v>
      </c>
      <c r="S31" s="41" t="s">
        <v>41</v>
      </c>
      <c r="T31" s="12" t="s">
        <v>41</v>
      </c>
      <c r="U31" s="12" t="s">
        <v>41</v>
      </c>
      <c r="V31" s="41" t="s">
        <v>41</v>
      </c>
      <c r="W31" s="12" t="s">
        <v>41</v>
      </c>
      <c r="X31" s="12" t="s">
        <v>41</v>
      </c>
      <c r="Y31" s="11" t="s">
        <v>41</v>
      </c>
      <c r="Z31" s="34" t="s">
        <v>41</v>
      </c>
      <c r="AA31" s="10" t="s">
        <v>41</v>
      </c>
      <c r="AB31" s="14" t="s">
        <v>41</v>
      </c>
      <c r="AC31" s="10" t="s">
        <v>41</v>
      </c>
      <c r="AD31" s="37" t="s">
        <v>41</v>
      </c>
      <c r="AE31" s="14" t="s">
        <v>41</v>
      </c>
      <c r="AF31" s="14" t="s">
        <v>41</v>
      </c>
      <c r="AG31" s="10" t="str">
        <f>VLOOKUP(B31,'[1]Client GROUNDWATER - 1'!$A:$G,7,0)</f>
        <v>&lt;0.001</v>
      </c>
    </row>
    <row r="32" spans="1:33" x14ac:dyDescent="0.25">
      <c r="A32" s="46"/>
      <c r="B32" s="9" t="s">
        <v>48</v>
      </c>
      <c r="C32" s="4" t="s">
        <v>19</v>
      </c>
      <c r="D32" s="41">
        <v>1E-3</v>
      </c>
      <c r="E32" s="41">
        <v>5.5E-2</v>
      </c>
      <c r="F32" s="41">
        <v>8.5000000000000006E-2</v>
      </c>
      <c r="G32" s="41">
        <v>0.08</v>
      </c>
      <c r="H32" s="41">
        <v>9.5000000000000001E-2</v>
      </c>
      <c r="I32" s="41">
        <v>8.3000000000000004E-2</v>
      </c>
      <c r="J32" s="12">
        <v>8.6999999999999994E-2</v>
      </c>
      <c r="K32" s="12">
        <v>8.8999999999999996E-2</v>
      </c>
      <c r="L32" s="12">
        <v>8.7999999999999995E-2</v>
      </c>
      <c r="M32" s="12">
        <v>8.5999999999999993E-2</v>
      </c>
      <c r="N32" s="12">
        <v>7.1999999999999995E-2</v>
      </c>
      <c r="O32" s="12">
        <v>5.6000000000000001E-2</v>
      </c>
      <c r="P32" s="41">
        <v>7.1999999999999995E-2</v>
      </c>
      <c r="Q32" s="12">
        <v>7.9000000000000001E-2</v>
      </c>
      <c r="R32" s="12">
        <v>8.3000000000000004E-2</v>
      </c>
      <c r="S32" s="41">
        <v>8.5999999999999993E-2</v>
      </c>
      <c r="T32" s="12">
        <v>9.0999999999999998E-2</v>
      </c>
      <c r="U32" s="12">
        <v>7.9000000000000001E-2</v>
      </c>
      <c r="V32" s="41">
        <v>7.1999999999999995E-2</v>
      </c>
      <c r="W32" s="12">
        <v>7.1999999999999995E-2</v>
      </c>
      <c r="X32" s="12">
        <v>8.7999999999999995E-2</v>
      </c>
      <c r="Y32" s="14">
        <v>8.1000000000000003E-2</v>
      </c>
      <c r="Z32" s="34">
        <v>8.5999999999999993E-2</v>
      </c>
      <c r="AA32" s="10">
        <v>7.4999999999999997E-2</v>
      </c>
      <c r="AB32" s="14">
        <v>8.4000000000000005E-2</v>
      </c>
      <c r="AC32" s="14">
        <v>8.7999999999999995E-2</v>
      </c>
      <c r="AD32" s="34">
        <v>7.5999999999999998E-2</v>
      </c>
      <c r="AE32" s="14">
        <v>7.0000000000000007E-2</v>
      </c>
      <c r="AF32" s="14">
        <v>6.8000000000000005E-2</v>
      </c>
      <c r="AG32" s="10" t="str">
        <f>VLOOKUP(B32,'[1]Client GROUNDWATER - 1'!$A:$G,7,0)</f>
        <v>0.066</v>
      </c>
    </row>
    <row r="33" spans="1:33" x14ac:dyDescent="0.25">
      <c r="A33" s="46"/>
      <c r="B33" s="9" t="s">
        <v>49</v>
      </c>
      <c r="C33" s="4" t="s">
        <v>19</v>
      </c>
      <c r="D33" s="41">
        <v>1E-3</v>
      </c>
      <c r="E33" s="41">
        <v>2.8000000000000001E-2</v>
      </c>
      <c r="F33" s="41">
        <v>5.2999999999999999E-2</v>
      </c>
      <c r="G33" s="41">
        <v>4.2999999999999997E-2</v>
      </c>
      <c r="H33" s="41">
        <v>4.7E-2</v>
      </c>
      <c r="I33" s="41">
        <v>4.2000000000000003E-2</v>
      </c>
      <c r="J33" s="12">
        <v>4.2999999999999997E-2</v>
      </c>
      <c r="K33" s="12">
        <v>0.04</v>
      </c>
      <c r="L33" s="12">
        <v>4.2000000000000003E-2</v>
      </c>
      <c r="M33" s="12">
        <v>7.2999999999999995E-2</v>
      </c>
      <c r="N33" s="12">
        <v>8.6999999999999994E-2</v>
      </c>
      <c r="O33" s="12">
        <v>0.121</v>
      </c>
      <c r="P33" s="41">
        <v>8.7999999999999995E-2</v>
      </c>
      <c r="Q33" s="12">
        <v>7.2999999999999995E-2</v>
      </c>
      <c r="R33" s="12">
        <v>7.3999999999999996E-2</v>
      </c>
      <c r="S33" s="41">
        <v>5.6000000000000001E-2</v>
      </c>
      <c r="T33" s="12">
        <v>0.05</v>
      </c>
      <c r="U33" s="12">
        <v>5.3999999999999999E-2</v>
      </c>
      <c r="V33" s="41">
        <v>0.04</v>
      </c>
      <c r="W33" s="12">
        <v>4.8000000000000001E-2</v>
      </c>
      <c r="X33" s="12">
        <v>6.4000000000000001E-2</v>
      </c>
      <c r="Y33" s="14">
        <v>5.6000000000000001E-2</v>
      </c>
      <c r="Z33" s="34">
        <v>6.3E-2</v>
      </c>
      <c r="AA33" s="10">
        <v>5.1999999999999998E-2</v>
      </c>
      <c r="AB33" s="14">
        <v>6.2E-2</v>
      </c>
      <c r="AC33" s="14">
        <v>7.3999999999999996E-2</v>
      </c>
      <c r="AD33" s="34">
        <v>7.4999999999999997E-2</v>
      </c>
      <c r="AE33" s="14">
        <v>0.108</v>
      </c>
      <c r="AF33" s="14">
        <v>8.4000000000000005E-2</v>
      </c>
      <c r="AG33" s="10" t="str">
        <f>VLOOKUP(B33,'[1]Client GROUNDWATER - 1'!$A:$G,7,0)</f>
        <v>0.096</v>
      </c>
    </row>
    <row r="34" spans="1:33" x14ac:dyDescent="0.25">
      <c r="A34" s="46"/>
      <c r="B34" s="9" t="s">
        <v>50</v>
      </c>
      <c r="C34" s="4" t="s">
        <v>19</v>
      </c>
      <c r="D34" s="41">
        <v>0.01</v>
      </c>
      <c r="E34" s="41" t="s">
        <v>51</v>
      </c>
      <c r="F34" s="41" t="s">
        <v>51</v>
      </c>
      <c r="G34" s="41" t="s">
        <v>51</v>
      </c>
      <c r="H34" s="41">
        <v>0.02</v>
      </c>
      <c r="I34" s="41" t="s">
        <v>51</v>
      </c>
      <c r="J34" s="12" t="s">
        <v>51</v>
      </c>
      <c r="K34" s="12" t="s">
        <v>51</v>
      </c>
      <c r="L34" s="12" t="s">
        <v>51</v>
      </c>
      <c r="M34" s="12" t="s">
        <v>51</v>
      </c>
      <c r="N34" s="12" t="s">
        <v>51</v>
      </c>
      <c r="O34" s="12" t="s">
        <v>51</v>
      </c>
      <c r="P34" s="41" t="s">
        <v>51</v>
      </c>
      <c r="Q34" s="12" t="s">
        <v>51</v>
      </c>
      <c r="R34" s="12" t="s">
        <v>51</v>
      </c>
      <c r="S34" s="41" t="s">
        <v>51</v>
      </c>
      <c r="T34" s="12" t="s">
        <v>51</v>
      </c>
      <c r="U34" s="12" t="s">
        <v>51</v>
      </c>
      <c r="V34" s="41" t="s">
        <v>51</v>
      </c>
      <c r="W34" s="12" t="s">
        <v>51</v>
      </c>
      <c r="X34" s="12" t="s">
        <v>51</v>
      </c>
      <c r="Y34" s="11" t="s">
        <v>51</v>
      </c>
      <c r="Z34" s="34" t="s">
        <v>51</v>
      </c>
      <c r="AA34" s="10" t="s">
        <v>51</v>
      </c>
      <c r="AB34" s="14" t="s">
        <v>51</v>
      </c>
      <c r="AC34" s="10" t="s">
        <v>51</v>
      </c>
      <c r="AD34" s="37" t="s">
        <v>51</v>
      </c>
      <c r="AE34" s="14" t="s">
        <v>51</v>
      </c>
      <c r="AF34" s="14" t="s">
        <v>51</v>
      </c>
      <c r="AG34" s="10" t="str">
        <f>VLOOKUP(B34,'[1]Client GROUNDWATER - 1'!$A:$G,7,0)</f>
        <v>&lt;0.01</v>
      </c>
    </row>
    <row r="35" spans="1:33" x14ac:dyDescent="0.25">
      <c r="A35" s="46"/>
      <c r="B35" s="9" t="s">
        <v>52</v>
      </c>
      <c r="C35" s="4" t="s">
        <v>19</v>
      </c>
      <c r="D35" s="41">
        <v>1E-3</v>
      </c>
      <c r="E35" s="41" t="s">
        <v>41</v>
      </c>
      <c r="F35" s="41" t="s">
        <v>41</v>
      </c>
      <c r="G35" s="41" t="s">
        <v>41</v>
      </c>
      <c r="H35" s="41" t="s">
        <v>41</v>
      </c>
      <c r="I35" s="41" t="s">
        <v>41</v>
      </c>
      <c r="J35" s="12" t="s">
        <v>41</v>
      </c>
      <c r="K35" s="12" t="s">
        <v>41</v>
      </c>
      <c r="L35" s="12" t="s">
        <v>41</v>
      </c>
      <c r="M35" s="12" t="s">
        <v>41</v>
      </c>
      <c r="N35" s="12" t="s">
        <v>41</v>
      </c>
      <c r="O35" s="12" t="s">
        <v>41</v>
      </c>
      <c r="P35" s="41" t="s">
        <v>41</v>
      </c>
      <c r="Q35" s="12" t="s">
        <v>41</v>
      </c>
      <c r="R35" s="12" t="s">
        <v>41</v>
      </c>
      <c r="S35" s="41" t="s">
        <v>41</v>
      </c>
      <c r="T35" s="12" t="s">
        <v>41</v>
      </c>
      <c r="U35" s="12" t="s">
        <v>41</v>
      </c>
      <c r="V35" s="41" t="s">
        <v>41</v>
      </c>
      <c r="W35" s="12" t="s">
        <v>41</v>
      </c>
      <c r="X35" s="12" t="s">
        <v>41</v>
      </c>
      <c r="Y35" s="11" t="s">
        <v>41</v>
      </c>
      <c r="Z35" s="34" t="s">
        <v>41</v>
      </c>
      <c r="AA35" s="10" t="s">
        <v>41</v>
      </c>
      <c r="AB35" s="14" t="s">
        <v>41</v>
      </c>
      <c r="AC35" s="10" t="s">
        <v>41</v>
      </c>
      <c r="AD35" s="37" t="s">
        <v>41</v>
      </c>
      <c r="AE35" s="14" t="s">
        <v>41</v>
      </c>
      <c r="AF35" s="14" t="s">
        <v>41</v>
      </c>
      <c r="AG35" s="10" t="str">
        <f>VLOOKUP(B35,'[1]Client GROUNDWATER - 1'!$A:$G,7,0)</f>
        <v>&lt;0.001</v>
      </c>
    </row>
    <row r="36" spans="1:33" x14ac:dyDescent="0.25">
      <c r="A36" s="46"/>
      <c r="B36" s="9" t="s">
        <v>53</v>
      </c>
      <c r="C36" s="4" t="s">
        <v>19</v>
      </c>
      <c r="D36" s="41">
        <v>1E-3</v>
      </c>
      <c r="E36" s="41">
        <v>0.495</v>
      </c>
      <c r="F36" s="41">
        <v>0.51700000000000002</v>
      </c>
      <c r="G36" s="41">
        <v>0.498</v>
      </c>
      <c r="H36" s="41">
        <v>0.47699999999999998</v>
      </c>
      <c r="I36" s="41">
        <v>0.53500000000000003</v>
      </c>
      <c r="J36" s="12">
        <v>0.54800000000000004</v>
      </c>
      <c r="K36" s="12">
        <v>0.52800000000000002</v>
      </c>
      <c r="L36" s="12">
        <v>0.52800000000000002</v>
      </c>
      <c r="M36" s="12">
        <v>0.47899999999999998</v>
      </c>
      <c r="N36" s="12">
        <v>0.45900000000000002</v>
      </c>
      <c r="O36" s="12">
        <v>0.36599999999999999</v>
      </c>
      <c r="P36" s="41">
        <v>0.45100000000000001</v>
      </c>
      <c r="Q36" s="12">
        <v>0.48499999999999999</v>
      </c>
      <c r="R36" s="12">
        <v>0.47299999999999998</v>
      </c>
      <c r="S36" s="41">
        <v>0.48599999999999999</v>
      </c>
      <c r="T36" s="12">
        <v>0.51800000000000002</v>
      </c>
      <c r="U36" s="12">
        <v>0.44800000000000001</v>
      </c>
      <c r="V36" s="41">
        <v>0.44400000000000001</v>
      </c>
      <c r="W36" s="12">
        <v>0.51800000000000002</v>
      </c>
      <c r="X36" s="12">
        <v>0.495</v>
      </c>
      <c r="Y36" s="14">
        <v>0.45</v>
      </c>
      <c r="Z36" s="34">
        <v>0.55500000000000005</v>
      </c>
      <c r="AA36" s="10">
        <v>0.39900000000000002</v>
      </c>
      <c r="AB36" s="14">
        <v>0.45900000000000002</v>
      </c>
      <c r="AC36" s="14">
        <v>0.56499999999999995</v>
      </c>
      <c r="AD36" s="34">
        <v>0.51</v>
      </c>
      <c r="AE36" s="14">
        <v>0.51300000000000001</v>
      </c>
      <c r="AF36" s="14">
        <v>0.438</v>
      </c>
      <c r="AG36" s="10" t="str">
        <f>VLOOKUP(B36,'[1]Client GROUNDWATER - 1'!$A:$G,7,0)</f>
        <v>0.587</v>
      </c>
    </row>
    <row r="37" spans="1:33" x14ac:dyDescent="0.25">
      <c r="A37" s="46"/>
      <c r="B37" s="9" t="s">
        <v>54</v>
      </c>
      <c r="C37" s="4" t="s">
        <v>19</v>
      </c>
      <c r="D37" s="41">
        <v>5.0000000000000001E-3</v>
      </c>
      <c r="E37" s="41" t="s">
        <v>55</v>
      </c>
      <c r="F37" s="41" t="s">
        <v>55</v>
      </c>
      <c r="G37" s="41" t="s">
        <v>55</v>
      </c>
      <c r="H37" s="41" t="s">
        <v>55</v>
      </c>
      <c r="I37" s="41" t="s">
        <v>55</v>
      </c>
      <c r="J37" s="12" t="s">
        <v>55</v>
      </c>
      <c r="K37" s="12" t="s">
        <v>55</v>
      </c>
      <c r="L37" s="12" t="s">
        <v>55</v>
      </c>
      <c r="M37" s="12" t="s">
        <v>55</v>
      </c>
      <c r="N37" s="12" t="s">
        <v>55</v>
      </c>
      <c r="O37" s="12" t="s">
        <v>55</v>
      </c>
      <c r="P37" s="41" t="s">
        <v>55</v>
      </c>
      <c r="Q37" s="12" t="s">
        <v>55</v>
      </c>
      <c r="R37" s="12" t="s">
        <v>55</v>
      </c>
      <c r="S37" s="41" t="s">
        <v>55</v>
      </c>
      <c r="T37" s="12" t="s">
        <v>55</v>
      </c>
      <c r="U37" s="12" t="s">
        <v>55</v>
      </c>
      <c r="V37" s="41" t="s">
        <v>55</v>
      </c>
      <c r="W37" s="12" t="s">
        <v>55</v>
      </c>
      <c r="X37" s="12" t="s">
        <v>55</v>
      </c>
      <c r="Y37" s="11" t="s">
        <v>55</v>
      </c>
      <c r="Z37" s="34" t="s">
        <v>55</v>
      </c>
      <c r="AA37" s="10" t="s">
        <v>55</v>
      </c>
      <c r="AB37" s="14" t="s">
        <v>55</v>
      </c>
      <c r="AC37" s="10" t="s">
        <v>55</v>
      </c>
      <c r="AD37" s="37">
        <v>5.0000000000000001E-3</v>
      </c>
      <c r="AE37" s="14" t="s">
        <v>55</v>
      </c>
      <c r="AF37" s="14" t="s">
        <v>55</v>
      </c>
      <c r="AG37" s="10" t="str">
        <f>VLOOKUP(B37,'[1]Client GROUNDWATER - 1'!$A:$G,7,0)</f>
        <v>&lt;0.005</v>
      </c>
    </row>
    <row r="38" spans="1:33" x14ac:dyDescent="0.25">
      <c r="A38" s="46"/>
      <c r="B38" s="9" t="s">
        <v>56</v>
      </c>
      <c r="C38" s="4" t="s">
        <v>19</v>
      </c>
      <c r="D38" s="41">
        <v>0.05</v>
      </c>
      <c r="E38" s="41">
        <v>0.11</v>
      </c>
      <c r="F38" s="41">
        <v>0.11</v>
      </c>
      <c r="G38" s="41">
        <v>0.11</v>
      </c>
      <c r="H38" s="41">
        <v>0.15</v>
      </c>
      <c r="I38" s="41">
        <v>0.12</v>
      </c>
      <c r="J38" s="12">
        <v>0.12</v>
      </c>
      <c r="K38" s="12">
        <v>0.12</v>
      </c>
      <c r="L38" s="12">
        <v>0.11</v>
      </c>
      <c r="M38" s="12">
        <v>0.11</v>
      </c>
      <c r="N38" s="12">
        <v>0.1</v>
      </c>
      <c r="O38" s="12">
        <v>0.08</v>
      </c>
      <c r="P38" s="41">
        <v>0.1</v>
      </c>
      <c r="Q38" s="12">
        <v>0.1</v>
      </c>
      <c r="R38" s="12">
        <v>0.13</v>
      </c>
      <c r="S38" s="41">
        <v>0.11</v>
      </c>
      <c r="T38" s="12">
        <v>0.14000000000000001</v>
      </c>
      <c r="U38" s="12">
        <v>0.11</v>
      </c>
      <c r="V38" s="41">
        <v>0.1</v>
      </c>
      <c r="W38" s="12">
        <v>0.11</v>
      </c>
      <c r="X38" s="12">
        <v>0.13</v>
      </c>
      <c r="Y38" s="14">
        <v>0.13</v>
      </c>
      <c r="Z38" s="34">
        <v>0.1</v>
      </c>
      <c r="AA38" s="10">
        <v>0.12</v>
      </c>
      <c r="AB38" s="14">
        <v>0.14000000000000001</v>
      </c>
      <c r="AC38" s="14">
        <v>0.12</v>
      </c>
      <c r="AD38" s="34">
        <v>0.13</v>
      </c>
      <c r="AE38" s="14">
        <v>0.13</v>
      </c>
      <c r="AF38" s="14">
        <v>0.11</v>
      </c>
      <c r="AG38" s="10" t="str">
        <f>VLOOKUP(B38,'[1]Client GROUNDWATER - 1'!$A:$G,7,0)</f>
        <v>0.10</v>
      </c>
    </row>
    <row r="39" spans="1:33" x14ac:dyDescent="0.25">
      <c r="A39" s="46"/>
      <c r="B39" s="9" t="s">
        <v>57</v>
      </c>
      <c r="C39" s="4" t="s">
        <v>19</v>
      </c>
      <c r="D39" s="41">
        <v>0.05</v>
      </c>
      <c r="E39" s="41">
        <v>0.43</v>
      </c>
      <c r="F39" s="41" t="s">
        <v>58</v>
      </c>
      <c r="G39" s="41">
        <v>0.7</v>
      </c>
      <c r="H39" s="41">
        <v>0.83</v>
      </c>
      <c r="I39" s="41">
        <v>0.69</v>
      </c>
      <c r="J39" s="12">
        <v>0.87</v>
      </c>
      <c r="K39" s="12">
        <v>0.56999999999999995</v>
      </c>
      <c r="L39" s="12">
        <v>0.71</v>
      </c>
      <c r="M39" s="12">
        <v>2.76</v>
      </c>
      <c r="N39" s="12" t="s">
        <v>58</v>
      </c>
      <c r="O39" s="12">
        <v>2.64</v>
      </c>
      <c r="P39" s="41">
        <v>2.37</v>
      </c>
      <c r="Q39" s="12">
        <v>2.0499999999999998</v>
      </c>
      <c r="R39" s="12">
        <v>1.88</v>
      </c>
      <c r="S39" s="41">
        <v>0.84</v>
      </c>
      <c r="T39" s="12">
        <v>0.76</v>
      </c>
      <c r="U39" s="12">
        <v>0.42</v>
      </c>
      <c r="V39" s="41">
        <v>0.44</v>
      </c>
      <c r="W39" s="12">
        <v>1.57</v>
      </c>
      <c r="X39" s="12">
        <v>1.98</v>
      </c>
      <c r="Y39" s="14">
        <v>0.56999999999999995</v>
      </c>
      <c r="Z39" s="34">
        <v>3.72</v>
      </c>
      <c r="AA39" s="10">
        <v>1.02</v>
      </c>
      <c r="AB39" s="14">
        <v>1.32</v>
      </c>
      <c r="AC39" s="14">
        <v>4.5</v>
      </c>
      <c r="AD39" s="34">
        <v>4.49</v>
      </c>
      <c r="AE39" s="14">
        <v>1.48</v>
      </c>
      <c r="AF39" s="14">
        <v>0.91</v>
      </c>
      <c r="AG39" s="10" t="str">
        <f>VLOOKUP(B39,'[1]Client GROUNDWATER - 1'!$A:$G,7,0)</f>
        <v>3.52</v>
      </c>
    </row>
    <row r="40" spans="1:33" x14ac:dyDescent="0.25">
      <c r="A40" s="46"/>
      <c r="B40" s="9" t="s">
        <v>59</v>
      </c>
      <c r="C40" s="4" t="s">
        <v>19</v>
      </c>
      <c r="D40" s="41">
        <v>1E-3</v>
      </c>
      <c r="E40" s="41" t="s">
        <v>41</v>
      </c>
      <c r="F40" s="41" t="s">
        <v>41</v>
      </c>
      <c r="G40" s="41" t="s">
        <v>41</v>
      </c>
      <c r="H40" s="41">
        <v>1E-3</v>
      </c>
      <c r="I40" s="41">
        <v>1E-3</v>
      </c>
      <c r="J40" s="12">
        <v>1E-3</v>
      </c>
      <c r="K40" s="12">
        <v>1E-3</v>
      </c>
      <c r="L40" s="12">
        <v>2E-3</v>
      </c>
      <c r="M40" s="12">
        <v>1E-3</v>
      </c>
      <c r="N40" s="12">
        <v>2E-3</v>
      </c>
      <c r="O40" s="12">
        <v>1E-3</v>
      </c>
      <c r="P40" s="41">
        <v>2E-3</v>
      </c>
      <c r="Q40" s="12">
        <v>1E-3</v>
      </c>
      <c r="R40" s="12">
        <v>1E-3</v>
      </c>
      <c r="S40" s="41">
        <v>1E-3</v>
      </c>
      <c r="T40" s="12">
        <v>1E-3</v>
      </c>
      <c r="U40" s="12">
        <v>1E-3</v>
      </c>
      <c r="V40" s="41" t="s">
        <v>41</v>
      </c>
      <c r="W40" s="12" t="s">
        <v>41</v>
      </c>
      <c r="X40" s="12" t="s">
        <v>41</v>
      </c>
      <c r="Y40" s="11" t="s">
        <v>41</v>
      </c>
      <c r="Z40" s="34" t="s">
        <v>41</v>
      </c>
      <c r="AA40" s="10">
        <v>1E-3</v>
      </c>
      <c r="AB40" s="42">
        <v>1E-3</v>
      </c>
      <c r="AC40" s="14">
        <v>1E-3</v>
      </c>
      <c r="AD40" s="34">
        <v>1E-3</v>
      </c>
      <c r="AE40" s="14" t="s">
        <v>41</v>
      </c>
      <c r="AF40" s="14" t="s">
        <v>41</v>
      </c>
      <c r="AG40" s="10" t="str">
        <f>VLOOKUP(B40,'[1]Client GROUNDWATER - 1'!$A:$G,7,0)</f>
        <v>&lt;0.001</v>
      </c>
    </row>
    <row r="41" spans="1:33" x14ac:dyDescent="0.25">
      <c r="A41" s="46"/>
      <c r="B41" s="9" t="s">
        <v>60</v>
      </c>
      <c r="C41" s="4" t="s">
        <v>19</v>
      </c>
      <c r="D41" s="41">
        <v>1E-3</v>
      </c>
      <c r="E41" s="41">
        <v>7.8E-2</v>
      </c>
      <c r="F41" s="41">
        <v>7.4999999999999997E-2</v>
      </c>
      <c r="G41" s="41">
        <v>0.08</v>
      </c>
      <c r="H41" s="41">
        <v>7.9000000000000001E-2</v>
      </c>
      <c r="I41" s="41">
        <v>7.8E-2</v>
      </c>
      <c r="J41" s="12">
        <v>8.5000000000000006E-2</v>
      </c>
      <c r="K41" s="12">
        <v>0.08</v>
      </c>
      <c r="L41" s="12">
        <v>0.08</v>
      </c>
      <c r="M41" s="12">
        <v>0.13</v>
      </c>
      <c r="N41" s="12">
        <v>0.26200000000000001</v>
      </c>
      <c r="O41" s="12">
        <v>0.24</v>
      </c>
      <c r="P41" s="41">
        <v>0.159</v>
      </c>
      <c r="Q41" s="12">
        <v>0.13500000000000001</v>
      </c>
      <c r="R41" s="12">
        <v>0.11899999999999999</v>
      </c>
      <c r="S41" s="41">
        <v>0.111</v>
      </c>
      <c r="T41" s="12">
        <v>0.128</v>
      </c>
      <c r="U41" s="12">
        <v>0.156</v>
      </c>
      <c r="V41" s="41">
        <v>0.13700000000000001</v>
      </c>
      <c r="W41" s="12">
        <v>0.151</v>
      </c>
      <c r="X41" s="12">
        <v>0.17100000000000001</v>
      </c>
      <c r="Y41" s="14">
        <v>0.13</v>
      </c>
      <c r="Z41" s="34">
        <v>0.14799999999999999</v>
      </c>
      <c r="AA41" s="10">
        <v>0.17899999999999999</v>
      </c>
      <c r="AB41" s="42">
        <v>0.16</v>
      </c>
      <c r="AC41" s="14">
        <v>0.15</v>
      </c>
      <c r="AD41" s="34">
        <v>0.16</v>
      </c>
      <c r="AE41" s="14">
        <v>0.19700000000000001</v>
      </c>
      <c r="AF41" s="14">
        <v>0.182</v>
      </c>
      <c r="AG41" s="10" t="str">
        <f>VLOOKUP(B41,'[1]Client GROUNDWATER - 1'!$A:$G,7,0)</f>
        <v>0.177</v>
      </c>
    </row>
    <row r="42" spans="1:33" x14ac:dyDescent="0.25">
      <c r="A42" s="46"/>
      <c r="B42" s="9" t="s">
        <v>61</v>
      </c>
      <c r="C42" s="4" t="s">
        <v>19</v>
      </c>
      <c r="D42" s="41">
        <v>1E-4</v>
      </c>
      <c r="E42" s="41" t="s">
        <v>44</v>
      </c>
      <c r="F42" s="41" t="s">
        <v>44</v>
      </c>
      <c r="G42" s="41" t="s">
        <v>44</v>
      </c>
      <c r="H42" s="41" t="s">
        <v>44</v>
      </c>
      <c r="I42" s="41" t="s">
        <v>44</v>
      </c>
      <c r="J42" s="12" t="s">
        <v>44</v>
      </c>
      <c r="K42" s="12" t="s">
        <v>44</v>
      </c>
      <c r="L42" s="12" t="s">
        <v>44</v>
      </c>
      <c r="M42" s="12" t="s">
        <v>44</v>
      </c>
      <c r="N42" s="12" t="s">
        <v>44</v>
      </c>
      <c r="O42" s="12" t="s">
        <v>44</v>
      </c>
      <c r="P42" s="41" t="s">
        <v>44</v>
      </c>
      <c r="Q42" s="12" t="s">
        <v>44</v>
      </c>
      <c r="R42" s="12" t="s">
        <v>44</v>
      </c>
      <c r="S42" s="41" t="s">
        <v>44</v>
      </c>
      <c r="T42" s="12" t="s">
        <v>44</v>
      </c>
      <c r="U42" s="12" t="s">
        <v>44</v>
      </c>
      <c r="V42" s="41" t="s">
        <v>44</v>
      </c>
      <c r="W42" s="12" t="s">
        <v>44</v>
      </c>
      <c r="X42" s="12" t="s">
        <v>44</v>
      </c>
      <c r="Y42" s="11" t="s">
        <v>44</v>
      </c>
      <c r="Z42" s="34" t="s">
        <v>44</v>
      </c>
      <c r="AA42" s="10" t="s">
        <v>44</v>
      </c>
      <c r="AB42" s="42" t="s">
        <v>44</v>
      </c>
      <c r="AC42" s="10" t="s">
        <v>44</v>
      </c>
      <c r="AD42" s="37" t="s">
        <v>44</v>
      </c>
      <c r="AE42" s="14" t="s">
        <v>44</v>
      </c>
      <c r="AF42" s="14" t="s">
        <v>44</v>
      </c>
      <c r="AG42" s="10" t="str">
        <f>VLOOKUP(B42,'[1]Client GROUNDWATER - 1'!$A:$G,7,0)</f>
        <v>&lt;0.0001</v>
      </c>
    </row>
    <row r="43" spans="1:33" x14ac:dyDescent="0.25">
      <c r="A43" s="46"/>
      <c r="B43" s="9" t="s">
        <v>62</v>
      </c>
      <c r="C43" s="4" t="s">
        <v>19</v>
      </c>
      <c r="D43" s="41">
        <v>1E-3</v>
      </c>
      <c r="E43" s="41" t="s">
        <v>41</v>
      </c>
      <c r="F43" s="41" t="s">
        <v>41</v>
      </c>
      <c r="G43" s="41" t="s">
        <v>41</v>
      </c>
      <c r="H43" s="41" t="s">
        <v>41</v>
      </c>
      <c r="I43" s="41" t="s">
        <v>41</v>
      </c>
      <c r="J43" s="12" t="s">
        <v>41</v>
      </c>
      <c r="K43" s="12" t="s">
        <v>41</v>
      </c>
      <c r="L43" s="12" t="s">
        <v>41</v>
      </c>
      <c r="M43" s="12" t="s">
        <v>41</v>
      </c>
      <c r="N43" s="12">
        <v>5.0000000000000001E-3</v>
      </c>
      <c r="O43" s="12" t="s">
        <v>41</v>
      </c>
      <c r="P43" s="41" t="s">
        <v>41</v>
      </c>
      <c r="Q43" s="12" t="s">
        <v>41</v>
      </c>
      <c r="R43" s="12" t="s">
        <v>41</v>
      </c>
      <c r="S43" s="41" t="s">
        <v>41</v>
      </c>
      <c r="T43" s="12" t="s">
        <v>41</v>
      </c>
      <c r="U43" s="12" t="s">
        <v>41</v>
      </c>
      <c r="V43" s="41" t="s">
        <v>41</v>
      </c>
      <c r="W43" s="12" t="s">
        <v>41</v>
      </c>
      <c r="X43" s="12" t="s">
        <v>41</v>
      </c>
      <c r="Y43" s="14">
        <v>1E-3</v>
      </c>
      <c r="Z43" s="34" t="s">
        <v>41</v>
      </c>
      <c r="AA43" s="10" t="s">
        <v>41</v>
      </c>
      <c r="AB43" s="42" t="s">
        <v>41</v>
      </c>
      <c r="AC43" s="10" t="s">
        <v>41</v>
      </c>
      <c r="AD43" s="37" t="s">
        <v>41</v>
      </c>
      <c r="AE43" s="14" t="s">
        <v>41</v>
      </c>
      <c r="AF43" s="14" t="s">
        <v>41</v>
      </c>
      <c r="AG43" s="10" t="str">
        <f>VLOOKUP(B43,'[1]Client GROUNDWATER - 1'!$A:$G,7,0)</f>
        <v>&lt;0.001</v>
      </c>
    </row>
    <row r="44" spans="1:33" x14ac:dyDescent="0.25">
      <c r="A44" s="46"/>
      <c r="B44" s="9" t="s">
        <v>63</v>
      </c>
      <c r="C44" s="4" t="s">
        <v>19</v>
      </c>
      <c r="D44" s="41">
        <v>1E-3</v>
      </c>
      <c r="E44" s="41" t="s">
        <v>41</v>
      </c>
      <c r="F44" s="41" t="s">
        <v>41</v>
      </c>
      <c r="G44" s="41" t="s">
        <v>41</v>
      </c>
      <c r="H44" s="41" t="s">
        <v>41</v>
      </c>
      <c r="I44" s="41" t="s">
        <v>41</v>
      </c>
      <c r="J44" s="12" t="s">
        <v>41</v>
      </c>
      <c r="K44" s="12" t="s">
        <v>41</v>
      </c>
      <c r="L44" s="12" t="s">
        <v>41</v>
      </c>
      <c r="M44" s="12" t="s">
        <v>41</v>
      </c>
      <c r="N44" s="12" t="s">
        <v>41</v>
      </c>
      <c r="O44" s="12" t="s">
        <v>41</v>
      </c>
      <c r="P44" s="41" t="s">
        <v>41</v>
      </c>
      <c r="Q44" s="12" t="s">
        <v>41</v>
      </c>
      <c r="R44" s="12" t="s">
        <v>41</v>
      </c>
      <c r="S44" s="41" t="s">
        <v>41</v>
      </c>
      <c r="T44" s="12" t="s">
        <v>41</v>
      </c>
      <c r="U44" s="12" t="s">
        <v>41</v>
      </c>
      <c r="V44" s="41" t="s">
        <v>41</v>
      </c>
      <c r="W44" s="12" t="s">
        <v>41</v>
      </c>
      <c r="X44" s="12" t="s">
        <v>41</v>
      </c>
      <c r="Y44" s="11" t="s">
        <v>41</v>
      </c>
      <c r="Z44" s="34" t="s">
        <v>41</v>
      </c>
      <c r="AA44" s="10" t="s">
        <v>41</v>
      </c>
      <c r="AB44" s="42" t="s">
        <v>41</v>
      </c>
      <c r="AC44" s="10" t="s">
        <v>41</v>
      </c>
      <c r="AD44" s="37" t="s">
        <v>41</v>
      </c>
      <c r="AE44" s="14" t="s">
        <v>41</v>
      </c>
      <c r="AF44" s="14" t="s">
        <v>41</v>
      </c>
      <c r="AG44" s="10" t="str">
        <f>VLOOKUP(B44,'[1]Client GROUNDWATER - 1'!$A:$G,7,0)</f>
        <v>&lt;0.001</v>
      </c>
    </row>
    <row r="45" spans="1:33" x14ac:dyDescent="0.25">
      <c r="A45" s="46"/>
      <c r="B45" s="9" t="s">
        <v>64</v>
      </c>
      <c r="C45" s="4" t="s">
        <v>19</v>
      </c>
      <c r="D45" s="41">
        <v>1E-3</v>
      </c>
      <c r="E45" s="41" t="s">
        <v>41</v>
      </c>
      <c r="F45" s="41" t="s">
        <v>41</v>
      </c>
      <c r="G45" s="41" t="s">
        <v>41</v>
      </c>
      <c r="H45" s="41" t="s">
        <v>41</v>
      </c>
      <c r="I45" s="41" t="s">
        <v>41</v>
      </c>
      <c r="J45" s="12" t="s">
        <v>41</v>
      </c>
      <c r="K45" s="12" t="s">
        <v>41</v>
      </c>
      <c r="L45" s="12" t="s">
        <v>41</v>
      </c>
      <c r="M45" s="12" t="s">
        <v>41</v>
      </c>
      <c r="N45" s="12" t="s">
        <v>41</v>
      </c>
      <c r="O45" s="12" t="s">
        <v>41</v>
      </c>
      <c r="P45" s="41" t="s">
        <v>41</v>
      </c>
      <c r="Q45" s="12" t="s">
        <v>41</v>
      </c>
      <c r="R45" s="12" t="s">
        <v>41</v>
      </c>
      <c r="S45" s="41" t="s">
        <v>41</v>
      </c>
      <c r="T45" s="12" t="s">
        <v>41</v>
      </c>
      <c r="U45" s="12" t="s">
        <v>41</v>
      </c>
      <c r="V45" s="41" t="s">
        <v>41</v>
      </c>
      <c r="W45" s="12" t="s">
        <v>41</v>
      </c>
      <c r="X45" s="12" t="s">
        <v>41</v>
      </c>
      <c r="Y45" s="11" t="s">
        <v>41</v>
      </c>
      <c r="Z45" s="34" t="s">
        <v>41</v>
      </c>
      <c r="AA45" s="10" t="s">
        <v>41</v>
      </c>
      <c r="AB45" s="42" t="s">
        <v>41</v>
      </c>
      <c r="AC45" s="10" t="s">
        <v>41</v>
      </c>
      <c r="AD45" s="37" t="s">
        <v>41</v>
      </c>
      <c r="AE45" s="14" t="s">
        <v>41</v>
      </c>
      <c r="AF45" s="14" t="s">
        <v>41</v>
      </c>
      <c r="AG45" s="10" t="str">
        <f>VLOOKUP(B45,'[1]Client GROUNDWATER - 1'!$A:$G,7,0)</f>
        <v>&lt;0.001</v>
      </c>
    </row>
    <row r="46" spans="1:33" x14ac:dyDescent="0.25">
      <c r="A46" s="46"/>
      <c r="B46" s="9" t="s">
        <v>65</v>
      </c>
      <c r="C46" s="4" t="s">
        <v>19</v>
      </c>
      <c r="D46" s="41">
        <v>1E-3</v>
      </c>
      <c r="E46" s="41">
        <v>5.7000000000000002E-2</v>
      </c>
      <c r="F46" s="41">
        <v>8.8999999999999996E-2</v>
      </c>
      <c r="G46" s="41">
        <v>0.09</v>
      </c>
      <c r="H46" s="41">
        <v>8.4000000000000005E-2</v>
      </c>
      <c r="I46" s="41">
        <v>8.4000000000000005E-2</v>
      </c>
      <c r="J46" s="12">
        <v>0.10299999999999999</v>
      </c>
      <c r="K46" s="12">
        <v>9.5000000000000001E-2</v>
      </c>
      <c r="L46" s="12">
        <v>9.0999999999999998E-2</v>
      </c>
      <c r="M46" s="12">
        <v>8.5000000000000006E-2</v>
      </c>
      <c r="N46" s="12">
        <v>0.08</v>
      </c>
      <c r="O46" s="12">
        <v>5.1999999999999998E-2</v>
      </c>
      <c r="P46" s="41">
        <v>7.2999999999999995E-2</v>
      </c>
      <c r="Q46" s="12">
        <v>8.8999999999999996E-2</v>
      </c>
      <c r="R46" s="12">
        <v>0.08</v>
      </c>
      <c r="S46" s="41">
        <v>8.5999999999999993E-2</v>
      </c>
      <c r="T46" s="12">
        <v>8.5000000000000006E-2</v>
      </c>
      <c r="U46" s="12">
        <v>8.5999999999999993E-2</v>
      </c>
      <c r="V46" s="41">
        <v>8.2000000000000003E-2</v>
      </c>
      <c r="W46" s="12">
        <v>9.5000000000000001E-2</v>
      </c>
      <c r="X46" s="12">
        <v>0.09</v>
      </c>
      <c r="Y46" s="14">
        <v>7.9000000000000001E-2</v>
      </c>
      <c r="Z46" s="34">
        <v>8.2000000000000003E-2</v>
      </c>
      <c r="AA46" s="10">
        <v>9.4E-2</v>
      </c>
      <c r="AB46" s="42">
        <v>7.6999999999999999E-2</v>
      </c>
      <c r="AC46" s="14">
        <v>0.10100000000000001</v>
      </c>
      <c r="AD46" s="34">
        <v>8.3000000000000004E-2</v>
      </c>
      <c r="AE46" s="14">
        <v>6.2E-2</v>
      </c>
      <c r="AF46" s="14">
        <v>8.2000000000000003E-2</v>
      </c>
      <c r="AG46" s="10" t="str">
        <f>VLOOKUP(B46,'[1]Client GROUNDWATER - 1'!$A:$G,7,0)</f>
        <v>0.083</v>
      </c>
    </row>
    <row r="47" spans="1:33" x14ac:dyDescent="0.25">
      <c r="A47" s="46"/>
      <c r="B47" s="9" t="s">
        <v>66</v>
      </c>
      <c r="C47" s="4" t="s">
        <v>19</v>
      </c>
      <c r="D47" s="41">
        <v>1E-3</v>
      </c>
      <c r="E47" s="41">
        <v>2.5999999999999999E-2</v>
      </c>
      <c r="F47" s="41">
        <v>5.0999999999999997E-2</v>
      </c>
      <c r="G47" s="41">
        <v>4.7E-2</v>
      </c>
      <c r="H47" s="41">
        <v>4.8000000000000001E-2</v>
      </c>
      <c r="I47" s="41">
        <v>4.3999999999999997E-2</v>
      </c>
      <c r="J47" s="12">
        <v>4.3999999999999997E-2</v>
      </c>
      <c r="K47" s="12">
        <v>4.1000000000000002E-2</v>
      </c>
      <c r="L47" s="12">
        <v>4.1000000000000002E-2</v>
      </c>
      <c r="M47" s="12">
        <v>8.1000000000000003E-2</v>
      </c>
      <c r="N47" s="12">
        <v>0.13300000000000001</v>
      </c>
      <c r="O47" s="12">
        <v>0.12</v>
      </c>
      <c r="P47" s="41">
        <v>9.1999999999999998E-2</v>
      </c>
      <c r="Q47" s="12">
        <v>7.8E-2</v>
      </c>
      <c r="R47" s="12">
        <v>7.2999999999999995E-2</v>
      </c>
      <c r="S47" s="41">
        <v>6.3E-2</v>
      </c>
      <c r="T47" s="12">
        <v>5.2999999999999999E-2</v>
      </c>
      <c r="U47" s="12">
        <v>6.2E-2</v>
      </c>
      <c r="V47" s="41">
        <v>4.8000000000000001E-2</v>
      </c>
      <c r="W47" s="12">
        <v>5.5E-2</v>
      </c>
      <c r="X47" s="12">
        <v>6.5000000000000002E-2</v>
      </c>
      <c r="Y47" s="14">
        <v>6.6000000000000003E-2</v>
      </c>
      <c r="Z47" s="34">
        <v>6.8000000000000005E-2</v>
      </c>
      <c r="AA47" s="10">
        <v>7.0999999999999994E-2</v>
      </c>
      <c r="AB47" s="42">
        <v>7.0000000000000007E-2</v>
      </c>
      <c r="AC47" s="14">
        <v>7.3999999999999996E-2</v>
      </c>
      <c r="AD47" s="34">
        <v>7.0999999999999994E-2</v>
      </c>
      <c r="AE47" s="14">
        <v>0.115</v>
      </c>
      <c r="AF47" s="14">
        <v>9.7000000000000003E-2</v>
      </c>
      <c r="AG47" s="10" t="str">
        <f>VLOOKUP(B47,'[1]Client GROUNDWATER - 1'!$A:$G,7,0)</f>
        <v>0.094</v>
      </c>
    </row>
    <row r="48" spans="1:33" x14ac:dyDescent="0.25">
      <c r="A48" s="46"/>
      <c r="B48" s="9" t="s">
        <v>67</v>
      </c>
      <c r="C48" s="4" t="s">
        <v>19</v>
      </c>
      <c r="D48" s="41">
        <v>0.01</v>
      </c>
      <c r="E48" s="41" t="s">
        <v>51</v>
      </c>
      <c r="F48" s="41" t="s">
        <v>51</v>
      </c>
      <c r="G48" s="41" t="s">
        <v>51</v>
      </c>
      <c r="H48" s="41" t="s">
        <v>51</v>
      </c>
      <c r="I48" s="41" t="s">
        <v>51</v>
      </c>
      <c r="J48" s="12" t="s">
        <v>51</v>
      </c>
      <c r="K48" s="12" t="s">
        <v>51</v>
      </c>
      <c r="L48" s="12" t="s">
        <v>51</v>
      </c>
      <c r="M48" s="12" t="s">
        <v>51</v>
      </c>
      <c r="N48" s="12" t="s">
        <v>51</v>
      </c>
      <c r="O48" s="12" t="s">
        <v>51</v>
      </c>
      <c r="P48" s="41" t="s">
        <v>51</v>
      </c>
      <c r="Q48" s="12" t="s">
        <v>51</v>
      </c>
      <c r="R48" s="12" t="s">
        <v>51</v>
      </c>
      <c r="S48" s="41" t="s">
        <v>51</v>
      </c>
      <c r="T48" s="12" t="s">
        <v>51</v>
      </c>
      <c r="U48" s="12" t="s">
        <v>51</v>
      </c>
      <c r="V48" s="41" t="s">
        <v>51</v>
      </c>
      <c r="W48" s="12" t="s">
        <v>51</v>
      </c>
      <c r="X48" s="12" t="s">
        <v>51</v>
      </c>
      <c r="Y48" s="11" t="s">
        <v>51</v>
      </c>
      <c r="Z48" s="34" t="s">
        <v>51</v>
      </c>
      <c r="AA48" s="10" t="s">
        <v>51</v>
      </c>
      <c r="AB48" s="42" t="s">
        <v>51</v>
      </c>
      <c r="AC48" s="10" t="s">
        <v>51</v>
      </c>
      <c r="AD48" s="37" t="s">
        <v>51</v>
      </c>
      <c r="AE48" s="14" t="s">
        <v>51</v>
      </c>
      <c r="AF48" s="14" t="s">
        <v>51</v>
      </c>
      <c r="AG48" s="10" t="str">
        <f>VLOOKUP(B48,'[1]Client GROUNDWATER - 1'!$A:$G,7,0)</f>
        <v>&lt;0.01</v>
      </c>
    </row>
    <row r="49" spans="1:33" x14ac:dyDescent="0.25">
      <c r="A49" s="46"/>
      <c r="B49" s="9" t="s">
        <v>68</v>
      </c>
      <c r="C49" s="4" t="s">
        <v>19</v>
      </c>
      <c r="D49" s="41">
        <v>1E-3</v>
      </c>
      <c r="E49" s="41" t="s">
        <v>41</v>
      </c>
      <c r="F49" s="41" t="s">
        <v>41</v>
      </c>
      <c r="G49" s="41" t="s">
        <v>41</v>
      </c>
      <c r="H49" s="41" t="s">
        <v>41</v>
      </c>
      <c r="I49" s="41" t="s">
        <v>41</v>
      </c>
      <c r="J49" s="12" t="s">
        <v>41</v>
      </c>
      <c r="K49" s="12" t="s">
        <v>41</v>
      </c>
      <c r="L49" s="12" t="s">
        <v>41</v>
      </c>
      <c r="M49" s="12" t="s">
        <v>41</v>
      </c>
      <c r="N49" s="12" t="s">
        <v>41</v>
      </c>
      <c r="O49" s="12" t="s">
        <v>41</v>
      </c>
      <c r="P49" s="41" t="s">
        <v>41</v>
      </c>
      <c r="Q49" s="12" t="s">
        <v>41</v>
      </c>
      <c r="R49" s="12" t="s">
        <v>41</v>
      </c>
      <c r="S49" s="41" t="s">
        <v>41</v>
      </c>
      <c r="T49" s="12" t="s">
        <v>41</v>
      </c>
      <c r="U49" s="12" t="s">
        <v>41</v>
      </c>
      <c r="V49" s="41" t="s">
        <v>41</v>
      </c>
      <c r="W49" s="12" t="s">
        <v>41</v>
      </c>
      <c r="X49" s="12" t="s">
        <v>41</v>
      </c>
      <c r="Y49" s="11" t="s">
        <v>41</v>
      </c>
      <c r="Z49" s="34" t="s">
        <v>41</v>
      </c>
      <c r="AA49" s="10" t="s">
        <v>41</v>
      </c>
      <c r="AB49" s="42" t="s">
        <v>41</v>
      </c>
      <c r="AC49" s="10" t="s">
        <v>41</v>
      </c>
      <c r="AD49" s="37" t="s">
        <v>41</v>
      </c>
      <c r="AE49" s="14" t="s">
        <v>41</v>
      </c>
      <c r="AF49" s="14" t="s">
        <v>41</v>
      </c>
      <c r="AG49" s="10" t="str">
        <f>VLOOKUP(B49,'[1]Client GROUNDWATER - 1'!$A:$G,7,0)</f>
        <v>&lt;0.001</v>
      </c>
    </row>
    <row r="50" spans="1:33" x14ac:dyDescent="0.25">
      <c r="A50" s="46"/>
      <c r="B50" s="9" t="s">
        <v>69</v>
      </c>
      <c r="C50" s="4" t="s">
        <v>19</v>
      </c>
      <c r="D50" s="41">
        <v>1E-3</v>
      </c>
      <c r="E50" s="41">
        <v>0.48699999999999999</v>
      </c>
      <c r="F50" s="41">
        <v>0.51100000000000001</v>
      </c>
      <c r="G50" s="41">
        <v>0.52100000000000002</v>
      </c>
      <c r="H50" s="41">
        <v>0.54</v>
      </c>
      <c r="I50" s="41">
        <v>0.52500000000000002</v>
      </c>
      <c r="J50" s="12">
        <v>0.55900000000000005</v>
      </c>
      <c r="K50" s="12">
        <v>0.54</v>
      </c>
      <c r="L50" s="12">
        <v>0.52</v>
      </c>
      <c r="M50" s="12">
        <v>0.54</v>
      </c>
      <c r="N50" s="12">
        <v>0.55800000000000005</v>
      </c>
      <c r="O50" s="12">
        <v>0.36</v>
      </c>
      <c r="P50" s="41">
        <v>0.44700000000000001</v>
      </c>
      <c r="Q50" s="12">
        <v>0.56000000000000005</v>
      </c>
      <c r="R50" s="12">
        <v>0.52800000000000002</v>
      </c>
      <c r="S50" s="41">
        <v>0.498</v>
      </c>
      <c r="T50" s="12">
        <v>0.54</v>
      </c>
      <c r="U50" s="12">
        <v>0.52200000000000002</v>
      </c>
      <c r="V50" s="41">
        <v>0.51500000000000001</v>
      </c>
      <c r="W50" s="12">
        <v>0.54700000000000004</v>
      </c>
      <c r="X50" s="12">
        <v>0.56699999999999995</v>
      </c>
      <c r="Y50" s="14">
        <v>0.51800000000000002</v>
      </c>
      <c r="Z50" s="34">
        <v>0.54400000000000004</v>
      </c>
      <c r="AA50" s="10">
        <v>0.57899999999999996</v>
      </c>
      <c r="AB50" s="42">
        <v>0.61299999999999999</v>
      </c>
      <c r="AC50" s="14">
        <v>0.56599999999999995</v>
      </c>
      <c r="AD50" s="34">
        <v>0.46800000000000003</v>
      </c>
      <c r="AE50" s="14">
        <v>0.51300000000000001</v>
      </c>
      <c r="AF50" s="14">
        <v>0.48799999999999999</v>
      </c>
      <c r="AG50" s="10" t="str">
        <f>VLOOKUP(B50,'[1]Client GROUNDWATER - 1'!$A:$G,7,0)</f>
        <v>0.506</v>
      </c>
    </row>
    <row r="51" spans="1:33" x14ac:dyDescent="0.25">
      <c r="A51" s="46"/>
      <c r="B51" s="9" t="s">
        <v>70</v>
      </c>
      <c r="C51" s="4" t="s">
        <v>19</v>
      </c>
      <c r="D51" s="41">
        <v>5.0000000000000001E-3</v>
      </c>
      <c r="E51" s="41" t="s">
        <v>55</v>
      </c>
      <c r="F51" s="41" t="s">
        <v>55</v>
      </c>
      <c r="G51" s="41" t="s">
        <v>55</v>
      </c>
      <c r="H51" s="41" t="s">
        <v>55</v>
      </c>
      <c r="I51" s="41" t="s">
        <v>55</v>
      </c>
      <c r="J51" s="12" t="s">
        <v>55</v>
      </c>
      <c r="K51" s="12" t="s">
        <v>55</v>
      </c>
      <c r="L51" s="12" t="s">
        <v>55</v>
      </c>
      <c r="M51" s="12" t="s">
        <v>55</v>
      </c>
      <c r="N51" s="12">
        <v>6.0000000000000001E-3</v>
      </c>
      <c r="O51" s="12" t="s">
        <v>55</v>
      </c>
      <c r="P51" s="41">
        <v>1.0999999999999999E-2</v>
      </c>
      <c r="Q51" s="12" t="s">
        <v>55</v>
      </c>
      <c r="R51" s="12" t="s">
        <v>55</v>
      </c>
      <c r="S51" s="41" t="s">
        <v>55</v>
      </c>
      <c r="T51" s="12" t="s">
        <v>55</v>
      </c>
      <c r="U51" s="12" t="s">
        <v>55</v>
      </c>
      <c r="V51" s="41" t="s">
        <v>55</v>
      </c>
      <c r="W51" s="12" t="s">
        <v>55</v>
      </c>
      <c r="X51" s="12" t="s">
        <v>55</v>
      </c>
      <c r="Y51" s="11" t="s">
        <v>55</v>
      </c>
      <c r="Z51" s="34" t="s">
        <v>55</v>
      </c>
      <c r="AA51" s="10" t="s">
        <v>55</v>
      </c>
      <c r="AB51" s="42" t="s">
        <v>55</v>
      </c>
      <c r="AC51" s="10" t="s">
        <v>55</v>
      </c>
      <c r="AD51" s="37" t="s">
        <v>55</v>
      </c>
      <c r="AE51" s="14" t="s">
        <v>55</v>
      </c>
      <c r="AF51" s="14" t="s">
        <v>55</v>
      </c>
      <c r="AG51" s="10" t="str">
        <f>VLOOKUP(B51,'[1]Client GROUNDWATER - 1'!$A:$G,7,0)</f>
        <v>&lt;0.005</v>
      </c>
    </row>
    <row r="52" spans="1:33" x14ac:dyDescent="0.25">
      <c r="A52" s="46"/>
      <c r="B52" s="9" t="s">
        <v>71</v>
      </c>
      <c r="C52" s="4" t="s">
        <v>19</v>
      </c>
      <c r="D52" s="41">
        <v>0.05</v>
      </c>
      <c r="E52" s="41">
        <v>0.11</v>
      </c>
      <c r="F52" s="41">
        <v>0.13</v>
      </c>
      <c r="G52" s="41">
        <v>0.12</v>
      </c>
      <c r="H52" s="41">
        <v>0.12</v>
      </c>
      <c r="I52" s="41">
        <v>0.12</v>
      </c>
      <c r="J52" s="12">
        <v>0.14000000000000001</v>
      </c>
      <c r="K52" s="12">
        <v>0.14000000000000001</v>
      </c>
      <c r="L52" s="12">
        <v>0.12</v>
      </c>
      <c r="M52" s="12">
        <v>0.12</v>
      </c>
      <c r="N52" s="12">
        <v>0.1</v>
      </c>
      <c r="O52" s="12">
        <v>7.0000000000000007E-2</v>
      </c>
      <c r="P52" s="41">
        <v>0.1</v>
      </c>
      <c r="Q52" s="12">
        <v>0.13</v>
      </c>
      <c r="R52" s="12">
        <v>0.12</v>
      </c>
      <c r="S52" s="41">
        <v>0.12</v>
      </c>
      <c r="T52" s="12">
        <v>0.12</v>
      </c>
      <c r="U52" s="12">
        <v>0.1</v>
      </c>
      <c r="V52" s="41">
        <v>0.12</v>
      </c>
      <c r="W52" s="12">
        <v>0.14000000000000001</v>
      </c>
      <c r="X52" s="12">
        <v>0.12</v>
      </c>
      <c r="Y52" s="14">
        <v>0.12</v>
      </c>
      <c r="Z52" s="34">
        <v>0.1</v>
      </c>
      <c r="AA52" s="10">
        <v>0.14000000000000001</v>
      </c>
      <c r="AB52" s="42">
        <v>0.1</v>
      </c>
      <c r="AC52" s="14">
        <v>0.13</v>
      </c>
      <c r="AD52" s="34">
        <v>0.13</v>
      </c>
      <c r="AE52" s="14">
        <v>0.1</v>
      </c>
      <c r="AF52" s="14">
        <v>0.13</v>
      </c>
      <c r="AG52" s="10" t="str">
        <f>VLOOKUP(B52,'[1]Client GROUNDWATER - 1'!$A:$G,7,0)</f>
        <v>0.12</v>
      </c>
    </row>
    <row r="53" spans="1:33" x14ac:dyDescent="0.25">
      <c r="A53" s="46"/>
      <c r="B53" s="9" t="s">
        <v>72</v>
      </c>
      <c r="C53" s="4" t="s">
        <v>19</v>
      </c>
      <c r="D53" s="4">
        <v>0.05</v>
      </c>
      <c r="E53" s="41">
        <v>0.54</v>
      </c>
      <c r="F53" s="41">
        <v>1.18</v>
      </c>
      <c r="G53" s="41">
        <v>0.86</v>
      </c>
      <c r="H53" s="41">
        <v>0.91</v>
      </c>
      <c r="I53" s="41">
        <v>0.61</v>
      </c>
      <c r="J53" s="12">
        <v>0.94</v>
      </c>
      <c r="K53" s="12">
        <v>0.65</v>
      </c>
      <c r="L53" s="12">
        <v>0.78</v>
      </c>
      <c r="M53" s="12">
        <v>3.48</v>
      </c>
      <c r="N53" s="12">
        <v>10.7</v>
      </c>
      <c r="O53" s="12">
        <v>3.55</v>
      </c>
      <c r="P53" s="41">
        <v>3.13</v>
      </c>
      <c r="Q53" s="12">
        <v>2.57</v>
      </c>
      <c r="R53" s="12">
        <v>2.0299999999999998</v>
      </c>
      <c r="S53" s="41">
        <v>1.89</v>
      </c>
      <c r="T53" s="12">
        <v>0.93</v>
      </c>
      <c r="U53" s="12">
        <v>1.61</v>
      </c>
      <c r="V53" s="41">
        <v>1.29</v>
      </c>
      <c r="W53" s="12">
        <v>1.63</v>
      </c>
      <c r="X53" s="12">
        <v>3.21</v>
      </c>
      <c r="Y53" s="14">
        <v>2.11</v>
      </c>
      <c r="Z53" s="34">
        <v>3.59</v>
      </c>
      <c r="AA53" s="10">
        <v>4.9800000000000004</v>
      </c>
      <c r="AB53" s="42">
        <v>4.26</v>
      </c>
      <c r="AC53" s="14">
        <v>4.96</v>
      </c>
      <c r="AD53" s="34">
        <v>6.12</v>
      </c>
      <c r="AE53" s="14">
        <v>2.91</v>
      </c>
      <c r="AF53" s="14">
        <v>3.92</v>
      </c>
      <c r="AG53" s="10" t="str">
        <f>VLOOKUP(B53,'[1]Client GROUNDWATER - 1'!$A:$G,7,0)</f>
        <v>3.70</v>
      </c>
    </row>
    <row r="54" spans="1:33" x14ac:dyDescent="0.25">
      <c r="A54" s="46"/>
      <c r="B54" s="9" t="s">
        <v>73</v>
      </c>
      <c r="C54" s="4" t="s">
        <v>19</v>
      </c>
      <c r="D54" s="4">
        <v>1E-4</v>
      </c>
      <c r="E54" s="41" t="s">
        <v>44</v>
      </c>
      <c r="F54" s="41" t="s">
        <v>44</v>
      </c>
      <c r="G54" s="41" t="s">
        <v>44</v>
      </c>
      <c r="H54" s="41" t="s">
        <v>44</v>
      </c>
      <c r="I54" s="41" t="s">
        <v>44</v>
      </c>
      <c r="J54" s="12" t="s">
        <v>44</v>
      </c>
      <c r="K54" s="12" t="s">
        <v>44</v>
      </c>
      <c r="L54" s="12" t="s">
        <v>44</v>
      </c>
      <c r="M54" s="12" t="s">
        <v>44</v>
      </c>
      <c r="N54" s="12" t="s">
        <v>44</v>
      </c>
      <c r="O54" s="12" t="s">
        <v>44</v>
      </c>
      <c r="P54" s="41" t="s">
        <v>44</v>
      </c>
      <c r="Q54" s="12" t="s">
        <v>44</v>
      </c>
      <c r="R54" s="12" t="s">
        <v>44</v>
      </c>
      <c r="S54" s="41" t="s">
        <v>44</v>
      </c>
      <c r="T54" s="12" t="s">
        <v>44</v>
      </c>
      <c r="U54" s="12" t="s">
        <v>44</v>
      </c>
      <c r="V54" s="41" t="s">
        <v>44</v>
      </c>
      <c r="W54" s="12" t="s">
        <v>44</v>
      </c>
      <c r="X54" s="12" t="s">
        <v>44</v>
      </c>
      <c r="Y54" s="11" t="s">
        <v>44</v>
      </c>
      <c r="Z54" s="34" t="s">
        <v>44</v>
      </c>
      <c r="AA54" s="10" t="s">
        <v>44</v>
      </c>
      <c r="AB54" s="14" t="s">
        <v>44</v>
      </c>
      <c r="AC54" s="10" t="s">
        <v>44</v>
      </c>
      <c r="AD54" s="37" t="s">
        <v>44</v>
      </c>
      <c r="AE54" s="14" t="s">
        <v>44</v>
      </c>
      <c r="AF54" s="14" t="s">
        <v>44</v>
      </c>
      <c r="AG54" s="10" t="str">
        <f>VLOOKUP(B54,'[1]Client GROUNDWATER - 1'!$A:$G,7,0)</f>
        <v>&lt;0.0001</v>
      </c>
    </row>
    <row r="55" spans="1:33" x14ac:dyDescent="0.25">
      <c r="A55" s="46"/>
      <c r="B55" s="9" t="s">
        <v>74</v>
      </c>
      <c r="C55" s="4" t="s">
        <v>19</v>
      </c>
      <c r="D55" s="4">
        <v>1E-4</v>
      </c>
      <c r="E55" s="41" t="s">
        <v>44</v>
      </c>
      <c r="F55" s="41" t="s">
        <v>44</v>
      </c>
      <c r="G55" s="41" t="s">
        <v>44</v>
      </c>
      <c r="H55" s="41" t="s">
        <v>44</v>
      </c>
      <c r="I55" s="41" t="s">
        <v>44</v>
      </c>
      <c r="J55" s="12" t="s">
        <v>44</v>
      </c>
      <c r="K55" s="12" t="s">
        <v>44</v>
      </c>
      <c r="L55" s="12" t="s">
        <v>44</v>
      </c>
      <c r="M55" s="12" t="s">
        <v>44</v>
      </c>
      <c r="N55" s="12" t="s">
        <v>44</v>
      </c>
      <c r="O55" s="12" t="s">
        <v>44</v>
      </c>
      <c r="P55" s="41" t="s">
        <v>44</v>
      </c>
      <c r="Q55" s="12" t="s">
        <v>44</v>
      </c>
      <c r="R55" s="12" t="s">
        <v>44</v>
      </c>
      <c r="S55" s="41" t="s">
        <v>44</v>
      </c>
      <c r="T55" s="12" t="s">
        <v>44</v>
      </c>
      <c r="U55" s="12" t="s">
        <v>44</v>
      </c>
      <c r="V55" s="41" t="s">
        <v>44</v>
      </c>
      <c r="W55" s="12" t="s">
        <v>44</v>
      </c>
      <c r="X55" s="12" t="s">
        <v>44</v>
      </c>
      <c r="Y55" s="11" t="s">
        <v>44</v>
      </c>
      <c r="Z55" s="34" t="s">
        <v>44</v>
      </c>
      <c r="AA55" s="10" t="s">
        <v>44</v>
      </c>
      <c r="AB55" s="14" t="s">
        <v>44</v>
      </c>
      <c r="AC55" s="10" t="s">
        <v>44</v>
      </c>
      <c r="AD55" s="37" t="s">
        <v>44</v>
      </c>
      <c r="AE55" s="14" t="s">
        <v>44</v>
      </c>
      <c r="AF55" s="14" t="s">
        <v>44</v>
      </c>
      <c r="AG55" s="10" t="str">
        <f>VLOOKUP(B55,'[1]Client GROUNDWATER - 1'!$A:$G,7,0)</f>
        <v>&lt;0.0001</v>
      </c>
    </row>
    <row r="56" spans="1:33" x14ac:dyDescent="0.25">
      <c r="A56" s="46"/>
      <c r="B56" s="9" t="s">
        <v>75</v>
      </c>
      <c r="C56" s="4" t="s">
        <v>19</v>
      </c>
      <c r="D56" s="4">
        <v>0.05</v>
      </c>
      <c r="E56" s="41">
        <v>28.2</v>
      </c>
      <c r="F56" s="41">
        <v>24.5</v>
      </c>
      <c r="G56" s="41">
        <v>27.6</v>
      </c>
      <c r="H56" s="41">
        <v>25.9</v>
      </c>
      <c r="I56" s="41">
        <v>26</v>
      </c>
      <c r="J56" s="12">
        <v>27.1</v>
      </c>
      <c r="K56" s="12">
        <v>26.4</v>
      </c>
      <c r="L56" s="12">
        <v>26.7</v>
      </c>
      <c r="M56" s="12">
        <v>24.7</v>
      </c>
      <c r="N56" s="12">
        <v>21.6</v>
      </c>
      <c r="O56" s="12">
        <v>18.2</v>
      </c>
      <c r="P56" s="41">
        <v>21.7</v>
      </c>
      <c r="Q56" s="12">
        <v>24.1</v>
      </c>
      <c r="R56" s="12">
        <v>25.1</v>
      </c>
      <c r="S56" s="41">
        <v>24.6</v>
      </c>
      <c r="T56" s="12">
        <v>25.5</v>
      </c>
      <c r="U56" s="12">
        <v>24.6</v>
      </c>
      <c r="V56" s="41">
        <v>25.1</v>
      </c>
      <c r="W56" s="12">
        <v>26.8</v>
      </c>
      <c r="X56" s="12">
        <v>24.9</v>
      </c>
      <c r="Y56" s="14">
        <v>24.3</v>
      </c>
      <c r="Z56" s="34">
        <v>23.8</v>
      </c>
      <c r="AA56" s="10">
        <v>24.1</v>
      </c>
      <c r="AB56" s="14">
        <v>22.7</v>
      </c>
      <c r="AC56" s="14">
        <v>23.8</v>
      </c>
      <c r="AD56" s="34">
        <v>24.2</v>
      </c>
      <c r="AE56" s="14">
        <v>18.7</v>
      </c>
      <c r="AF56" s="14">
        <v>21.3</v>
      </c>
      <c r="AG56" s="10" t="str">
        <f>VLOOKUP(B56,'[1]Client GROUNDWATER - 1'!$A:$G,7,0)</f>
        <v>22.1</v>
      </c>
    </row>
    <row r="57" spans="1:33" x14ac:dyDescent="0.25">
      <c r="A57" s="46"/>
      <c r="B57" s="9" t="s">
        <v>76</v>
      </c>
      <c r="C57" s="4" t="s">
        <v>19</v>
      </c>
      <c r="D57" s="4">
        <v>0.1</v>
      </c>
      <c r="E57" s="41">
        <v>0.5</v>
      </c>
      <c r="F57" s="41">
        <v>0.8</v>
      </c>
      <c r="G57" s="41">
        <v>0.7</v>
      </c>
      <c r="H57" s="41">
        <v>0.1</v>
      </c>
      <c r="I57" s="41">
        <v>0.8</v>
      </c>
      <c r="J57" s="12">
        <v>0.8</v>
      </c>
      <c r="K57" s="12">
        <v>0.8</v>
      </c>
      <c r="L57" s="12">
        <v>0.6</v>
      </c>
      <c r="M57" s="12">
        <v>0.8</v>
      </c>
      <c r="N57" s="12">
        <v>0.8</v>
      </c>
      <c r="O57" s="12">
        <v>0.6</v>
      </c>
      <c r="P57" s="41">
        <v>0.7</v>
      </c>
      <c r="Q57" s="12">
        <v>0.6</v>
      </c>
      <c r="R57" s="12">
        <v>0.8</v>
      </c>
      <c r="S57" s="41">
        <v>0.8</v>
      </c>
      <c r="T57" s="12">
        <v>0.8</v>
      </c>
      <c r="U57" s="12">
        <v>0.8</v>
      </c>
      <c r="V57" s="41">
        <v>0.8</v>
      </c>
      <c r="W57" s="12">
        <v>0.8</v>
      </c>
      <c r="X57" s="12">
        <v>0.7</v>
      </c>
      <c r="Y57" s="14">
        <v>0.8</v>
      </c>
      <c r="Z57" s="34">
        <v>0.8</v>
      </c>
      <c r="AA57" s="10">
        <v>0.7</v>
      </c>
      <c r="AB57" s="14">
        <v>0.7</v>
      </c>
      <c r="AC57" s="14">
        <v>0.6</v>
      </c>
      <c r="AD57" s="34">
        <v>0.7</v>
      </c>
      <c r="AE57" s="14">
        <v>0.7</v>
      </c>
      <c r="AF57" s="14">
        <v>0.7</v>
      </c>
      <c r="AG57" s="10" t="str">
        <f>VLOOKUP(B57,'[1]Client GROUNDWATER - 1'!$A:$G,7,0)</f>
        <v>0.8</v>
      </c>
    </row>
    <row r="58" spans="1:33" x14ac:dyDescent="0.25">
      <c r="A58" s="46"/>
      <c r="B58" s="9" t="s">
        <v>77</v>
      </c>
      <c r="C58" s="4" t="s">
        <v>19</v>
      </c>
      <c r="D58" s="4">
        <v>0.01</v>
      </c>
      <c r="E58" s="41" t="s">
        <v>51</v>
      </c>
      <c r="F58" s="41" t="s">
        <v>51</v>
      </c>
      <c r="G58" s="41" t="s">
        <v>51</v>
      </c>
      <c r="H58" s="41" t="s">
        <v>51</v>
      </c>
      <c r="I58" s="41" t="s">
        <v>51</v>
      </c>
      <c r="J58" s="12" t="s">
        <v>51</v>
      </c>
      <c r="K58" s="12" t="s">
        <v>51</v>
      </c>
      <c r="L58" s="12" t="s">
        <v>51</v>
      </c>
      <c r="M58" s="12" t="s">
        <v>51</v>
      </c>
      <c r="N58" s="12" t="s">
        <v>51</v>
      </c>
      <c r="O58" s="12" t="s">
        <v>51</v>
      </c>
      <c r="P58" s="41" t="s">
        <v>51</v>
      </c>
      <c r="Q58" s="12" t="s">
        <v>51</v>
      </c>
      <c r="R58" s="12" t="s">
        <v>51</v>
      </c>
      <c r="S58" s="41" t="s">
        <v>51</v>
      </c>
      <c r="T58" s="12" t="s">
        <v>51</v>
      </c>
      <c r="U58" s="12" t="s">
        <v>51</v>
      </c>
      <c r="V58" s="41" t="s">
        <v>51</v>
      </c>
      <c r="W58" s="12" t="s">
        <v>51</v>
      </c>
      <c r="X58" s="12" t="s">
        <v>51</v>
      </c>
      <c r="Y58" s="11" t="s">
        <v>51</v>
      </c>
      <c r="Z58" s="34" t="s">
        <v>51</v>
      </c>
      <c r="AA58" s="10" t="s">
        <v>51</v>
      </c>
      <c r="AB58" s="14" t="s">
        <v>51</v>
      </c>
      <c r="AC58" s="10" t="s">
        <v>51</v>
      </c>
      <c r="AD58" s="37" t="s">
        <v>51</v>
      </c>
      <c r="AE58" s="14" t="s">
        <v>51</v>
      </c>
      <c r="AF58" s="14" t="s">
        <v>51</v>
      </c>
      <c r="AG58" s="10" t="str">
        <f>VLOOKUP(B58,'[1]Client GROUNDWATER - 1'!$A:$G,7,0)</f>
        <v>&lt;0.01</v>
      </c>
    </row>
    <row r="59" spans="1:33" x14ac:dyDescent="0.25">
      <c r="A59" s="46"/>
      <c r="B59" s="9" t="s">
        <v>78</v>
      </c>
      <c r="C59" s="4" t="s">
        <v>19</v>
      </c>
      <c r="D59" s="4">
        <v>0.01</v>
      </c>
      <c r="E59" s="41">
        <v>0.08</v>
      </c>
      <c r="F59" s="41" t="s">
        <v>51</v>
      </c>
      <c r="G59" s="41" t="s">
        <v>51</v>
      </c>
      <c r="H59" s="41" t="s">
        <v>51</v>
      </c>
      <c r="I59" s="41" t="s">
        <v>51</v>
      </c>
      <c r="J59" s="12" t="s">
        <v>51</v>
      </c>
      <c r="K59" s="12" t="s">
        <v>51</v>
      </c>
      <c r="L59" s="12">
        <v>0.01</v>
      </c>
      <c r="M59" s="12" t="s">
        <v>51</v>
      </c>
      <c r="N59" s="12" t="s">
        <v>51</v>
      </c>
      <c r="O59" s="12" t="s">
        <v>51</v>
      </c>
      <c r="P59" s="41" t="s">
        <v>51</v>
      </c>
      <c r="Q59" s="12" t="s">
        <v>51</v>
      </c>
      <c r="R59" s="12">
        <v>0.05</v>
      </c>
      <c r="S59" s="41" t="s">
        <v>51</v>
      </c>
      <c r="T59" s="12">
        <v>0.02</v>
      </c>
      <c r="U59" s="12" t="s">
        <v>51</v>
      </c>
      <c r="V59" s="41">
        <v>0.01</v>
      </c>
      <c r="W59" s="12" t="s">
        <v>51</v>
      </c>
      <c r="X59" s="12">
        <v>0.03</v>
      </c>
      <c r="Y59" s="11" t="s">
        <v>51</v>
      </c>
      <c r="Z59" s="34" t="s">
        <v>51</v>
      </c>
      <c r="AA59" s="10" t="s">
        <v>51</v>
      </c>
      <c r="AB59" s="14" t="s">
        <v>51</v>
      </c>
      <c r="AC59" s="10" t="s">
        <v>51</v>
      </c>
      <c r="AD59" s="37" t="s">
        <v>51</v>
      </c>
      <c r="AE59" s="14">
        <v>0.16</v>
      </c>
      <c r="AF59" s="14">
        <v>0.02</v>
      </c>
      <c r="AG59" s="10" t="str">
        <f>VLOOKUP(B59,'[1]Client GROUNDWATER - 1'!$A:$G,7,0)</f>
        <v>0.02</v>
      </c>
    </row>
    <row r="60" spans="1:33" x14ac:dyDescent="0.25">
      <c r="A60" s="46"/>
      <c r="B60" s="9" t="s">
        <v>79</v>
      </c>
      <c r="C60" s="4" t="s">
        <v>19</v>
      </c>
      <c r="D60" s="4">
        <v>0.01</v>
      </c>
      <c r="E60" s="41">
        <v>0.08</v>
      </c>
      <c r="F60" s="41" t="s">
        <v>51</v>
      </c>
      <c r="G60" s="41" t="s">
        <v>51</v>
      </c>
      <c r="H60" s="41" t="s">
        <v>51</v>
      </c>
      <c r="I60" s="41" t="s">
        <v>51</v>
      </c>
      <c r="J60" s="12" t="s">
        <v>51</v>
      </c>
      <c r="K60" s="13" t="s">
        <v>51</v>
      </c>
      <c r="L60" s="13">
        <v>0.01</v>
      </c>
      <c r="M60" s="13" t="s">
        <v>51</v>
      </c>
      <c r="N60" s="13" t="s">
        <v>51</v>
      </c>
      <c r="O60" s="13" t="s">
        <v>51</v>
      </c>
      <c r="P60" s="41" t="s">
        <v>51</v>
      </c>
      <c r="Q60" s="13" t="s">
        <v>51</v>
      </c>
      <c r="R60" s="13">
        <v>0.05</v>
      </c>
      <c r="S60" s="41" t="s">
        <v>51</v>
      </c>
      <c r="T60" s="12">
        <v>0.02</v>
      </c>
      <c r="U60" s="12" t="s">
        <v>51</v>
      </c>
      <c r="V60" s="41">
        <v>0.01</v>
      </c>
      <c r="W60" s="12" t="s">
        <v>51</v>
      </c>
      <c r="X60" s="12">
        <v>0.03</v>
      </c>
      <c r="Y60" s="11" t="s">
        <v>51</v>
      </c>
      <c r="Z60" s="34" t="s">
        <v>51</v>
      </c>
      <c r="AA60" s="10" t="s">
        <v>51</v>
      </c>
      <c r="AB60" s="14" t="s">
        <v>51</v>
      </c>
      <c r="AC60" s="10" t="s">
        <v>51</v>
      </c>
      <c r="AD60" s="37" t="s">
        <v>51</v>
      </c>
      <c r="AE60" s="14">
        <v>0.16</v>
      </c>
      <c r="AF60" s="14">
        <v>0.02</v>
      </c>
      <c r="AG60" s="10" t="str">
        <f>VLOOKUP(B60,'[1]Client GROUNDWATER - 1'!$A:$G,7,0)</f>
        <v>0.02</v>
      </c>
    </row>
    <row r="61" spans="1:33" x14ac:dyDescent="0.25">
      <c r="A61" s="46"/>
      <c r="B61" s="9" t="s">
        <v>80</v>
      </c>
      <c r="C61" s="4" t="s">
        <v>81</v>
      </c>
      <c r="D61" s="4">
        <v>0.01</v>
      </c>
      <c r="E61" s="41">
        <v>13</v>
      </c>
      <c r="F61" s="41">
        <v>13</v>
      </c>
      <c r="G61" s="41">
        <v>11.7</v>
      </c>
      <c r="H61" s="41">
        <v>13</v>
      </c>
      <c r="I61" s="41">
        <v>12.7</v>
      </c>
      <c r="J61" s="12">
        <v>10.9</v>
      </c>
      <c r="K61" s="13">
        <v>12.9</v>
      </c>
      <c r="L61" s="13">
        <v>12.9</v>
      </c>
      <c r="M61" s="13">
        <v>13.2</v>
      </c>
      <c r="N61" s="13">
        <v>10.8</v>
      </c>
      <c r="O61" s="13">
        <v>8.7899999999999991</v>
      </c>
      <c r="P61" s="41">
        <v>11.5</v>
      </c>
      <c r="Q61" s="13">
        <v>12</v>
      </c>
      <c r="R61" s="13">
        <v>12.2</v>
      </c>
      <c r="S61" s="41">
        <v>12.3</v>
      </c>
      <c r="T61" s="12">
        <v>12.1</v>
      </c>
      <c r="U61" s="12">
        <v>11.6</v>
      </c>
      <c r="V61" s="41">
        <v>12.1</v>
      </c>
      <c r="W61" s="12">
        <v>10.9</v>
      </c>
      <c r="X61" s="12">
        <v>11.8</v>
      </c>
      <c r="Y61" s="14">
        <v>11.4</v>
      </c>
      <c r="Z61" s="34">
        <v>11.3</v>
      </c>
      <c r="AA61" s="10">
        <v>11.4</v>
      </c>
      <c r="AB61" s="14">
        <v>11</v>
      </c>
      <c r="AC61" s="14">
        <v>10.6</v>
      </c>
      <c r="AD61" s="34">
        <v>11</v>
      </c>
      <c r="AE61" s="14">
        <v>14.6</v>
      </c>
      <c r="AF61" s="14">
        <v>13.2</v>
      </c>
      <c r="AG61" s="10" t="str">
        <f>VLOOKUP(B61,'[1]Client GROUNDWATER - 1'!$A:$G,7,0)</f>
        <v>12.7</v>
      </c>
    </row>
    <row r="62" spans="1:33" x14ac:dyDescent="0.25">
      <c r="A62" s="46"/>
      <c r="B62" s="9" t="s">
        <v>82</v>
      </c>
      <c r="C62" s="4" t="s">
        <v>81</v>
      </c>
      <c r="D62" s="4">
        <v>0.01</v>
      </c>
      <c r="E62" s="41">
        <v>11.7</v>
      </c>
      <c r="F62" s="41">
        <v>12.8</v>
      </c>
      <c r="G62" s="41">
        <v>11.5</v>
      </c>
      <c r="H62" s="41">
        <v>12.7</v>
      </c>
      <c r="I62" s="41">
        <v>12</v>
      </c>
      <c r="J62" s="12">
        <v>12.1</v>
      </c>
      <c r="K62" s="13">
        <v>12.7</v>
      </c>
      <c r="L62" s="13">
        <v>12.3</v>
      </c>
      <c r="M62" s="13">
        <v>12</v>
      </c>
      <c r="N62" s="13">
        <v>10.4</v>
      </c>
      <c r="O62" s="13">
        <v>9.31</v>
      </c>
      <c r="P62" s="41">
        <v>11.2</v>
      </c>
      <c r="Q62" s="13">
        <v>11.5</v>
      </c>
      <c r="R62" s="13">
        <v>12.1</v>
      </c>
      <c r="S62" s="41">
        <v>11.6</v>
      </c>
      <c r="T62" s="12">
        <v>11.6</v>
      </c>
      <c r="U62" s="12">
        <v>11.3</v>
      </c>
      <c r="V62" s="41">
        <v>9.89</v>
      </c>
      <c r="W62" s="12">
        <v>10.6</v>
      </c>
      <c r="X62" s="12">
        <v>11.4</v>
      </c>
      <c r="Y62" s="14">
        <v>11.6</v>
      </c>
      <c r="Z62" s="34">
        <v>12</v>
      </c>
      <c r="AA62" s="10">
        <v>9.3800000000000008</v>
      </c>
      <c r="AB62" s="14">
        <v>9.1300000000000008</v>
      </c>
      <c r="AC62" s="14">
        <v>11.2</v>
      </c>
      <c r="AD62" s="34">
        <v>10.8</v>
      </c>
      <c r="AE62" s="14">
        <v>13.7</v>
      </c>
      <c r="AF62" s="14">
        <v>10.8</v>
      </c>
      <c r="AG62" s="10" t="str">
        <f>VLOOKUP(B62,'[1]Client GROUNDWATER - 1'!$A:$G,7,0)</f>
        <v>13.0</v>
      </c>
    </row>
    <row r="63" spans="1:33" x14ac:dyDescent="0.25">
      <c r="A63" s="47"/>
      <c r="B63" s="9" t="s">
        <v>83</v>
      </c>
      <c r="C63" s="4" t="s">
        <v>84</v>
      </c>
      <c r="D63" s="4">
        <v>0.01</v>
      </c>
      <c r="E63" s="41">
        <v>5.25</v>
      </c>
      <c r="F63" s="41">
        <v>0.75</v>
      </c>
      <c r="G63" s="41">
        <v>1</v>
      </c>
      <c r="H63" s="41">
        <v>1.1399999999999999</v>
      </c>
      <c r="I63" s="41">
        <v>3</v>
      </c>
      <c r="J63" s="12">
        <v>5.49</v>
      </c>
      <c r="K63" s="13">
        <v>0.89</v>
      </c>
      <c r="L63" s="13">
        <v>2.36</v>
      </c>
      <c r="M63" s="13">
        <v>4.75</v>
      </c>
      <c r="N63" s="13">
        <v>1.65</v>
      </c>
      <c r="O63" s="13">
        <v>2.88</v>
      </c>
      <c r="P63" s="41">
        <v>1.35</v>
      </c>
      <c r="Q63" s="13">
        <v>2.35</v>
      </c>
      <c r="R63" s="13">
        <v>0.44</v>
      </c>
      <c r="S63" s="41">
        <v>3.2</v>
      </c>
      <c r="T63" s="12">
        <v>2.29</v>
      </c>
      <c r="U63" s="12">
        <v>1.18</v>
      </c>
      <c r="V63" s="41">
        <v>10</v>
      </c>
      <c r="W63" s="12">
        <v>1.17</v>
      </c>
      <c r="X63" s="12">
        <v>1.36</v>
      </c>
      <c r="Y63" s="14">
        <v>0.86</v>
      </c>
      <c r="Z63" s="34">
        <v>3.2</v>
      </c>
      <c r="AA63" s="10">
        <v>9.84</v>
      </c>
      <c r="AB63" s="14">
        <v>9.5500000000000007</v>
      </c>
      <c r="AC63" s="14">
        <v>2.74</v>
      </c>
      <c r="AD63" s="34">
        <v>0.84</v>
      </c>
      <c r="AE63" s="14">
        <v>3.47</v>
      </c>
      <c r="AF63" s="14">
        <v>9.77</v>
      </c>
      <c r="AG63" s="10" t="str">
        <f>VLOOKUP(B63,'[1]Client GROUNDWATER - 1'!$A:$G,7,0)</f>
        <v>1.15</v>
      </c>
    </row>
    <row r="64" spans="1:33" x14ac:dyDescent="0.25">
      <c r="A64" s="55" t="s">
        <v>85</v>
      </c>
      <c r="B64" s="9" t="s">
        <v>86</v>
      </c>
      <c r="C64" s="4" t="s">
        <v>87</v>
      </c>
      <c r="D64" s="4">
        <v>10</v>
      </c>
      <c r="E64" s="41" t="s">
        <v>88</v>
      </c>
      <c r="F64" s="41" t="s">
        <v>88</v>
      </c>
      <c r="G64" s="41" t="s">
        <v>88</v>
      </c>
      <c r="H64" s="41" t="s">
        <v>88</v>
      </c>
      <c r="I64" s="41" t="s">
        <v>88</v>
      </c>
      <c r="J64" s="12" t="s">
        <v>88</v>
      </c>
      <c r="K64" s="13" t="s">
        <v>88</v>
      </c>
      <c r="L64" s="13" t="s">
        <v>88</v>
      </c>
      <c r="M64" s="13">
        <v>14</v>
      </c>
      <c r="N64" s="13">
        <v>15</v>
      </c>
      <c r="O64" s="13">
        <v>14</v>
      </c>
      <c r="P64" s="41">
        <v>12</v>
      </c>
      <c r="Q64" s="13">
        <v>14</v>
      </c>
      <c r="R64" s="13">
        <v>16</v>
      </c>
      <c r="S64" s="41">
        <v>25</v>
      </c>
      <c r="T64" s="12">
        <v>51</v>
      </c>
      <c r="U64" s="12">
        <v>142</v>
      </c>
      <c r="V64" s="41">
        <v>96</v>
      </c>
      <c r="W64" s="12">
        <v>129</v>
      </c>
      <c r="X64" s="12">
        <v>266</v>
      </c>
      <c r="Y64" s="14">
        <v>214</v>
      </c>
      <c r="Z64" s="34">
        <v>277</v>
      </c>
      <c r="AA64" s="10">
        <v>507</v>
      </c>
      <c r="AB64" s="14">
        <v>368</v>
      </c>
      <c r="AC64" s="14">
        <v>317</v>
      </c>
      <c r="AD64" s="34">
        <v>416</v>
      </c>
      <c r="AE64" s="14">
        <v>211</v>
      </c>
      <c r="AF64" s="14">
        <v>409</v>
      </c>
      <c r="AG64" s="10" t="str">
        <f>VLOOKUP(B64,'[1]Client GROUNDWATER - 1'!$A:$G,7,0)</f>
        <v>175</v>
      </c>
    </row>
    <row r="65" spans="1:33" x14ac:dyDescent="0.25">
      <c r="A65" s="53"/>
      <c r="B65" s="9" t="s">
        <v>89</v>
      </c>
      <c r="C65" s="4" t="s">
        <v>87</v>
      </c>
      <c r="D65" s="4">
        <v>10</v>
      </c>
      <c r="E65" s="41" t="s">
        <v>88</v>
      </c>
      <c r="F65" s="41" t="s">
        <v>88</v>
      </c>
      <c r="G65" s="41" t="s">
        <v>88</v>
      </c>
      <c r="H65" s="41" t="s">
        <v>88</v>
      </c>
      <c r="I65" s="41" t="s">
        <v>88</v>
      </c>
      <c r="J65" s="12" t="s">
        <v>88</v>
      </c>
      <c r="K65" s="13" t="s">
        <v>88</v>
      </c>
      <c r="L65" s="13" t="s">
        <v>88</v>
      </c>
      <c r="M65" s="13" t="s">
        <v>88</v>
      </c>
      <c r="N65" s="13" t="s">
        <v>88</v>
      </c>
      <c r="O65" s="13" t="s">
        <v>88</v>
      </c>
      <c r="P65" s="41" t="s">
        <v>88</v>
      </c>
      <c r="Q65" s="13" t="s">
        <v>88</v>
      </c>
      <c r="R65" s="13" t="s">
        <v>88</v>
      </c>
      <c r="S65" s="41" t="s">
        <v>88</v>
      </c>
      <c r="T65" s="12" t="s">
        <v>88</v>
      </c>
      <c r="U65" s="12" t="s">
        <v>88</v>
      </c>
      <c r="V65" s="41" t="s">
        <v>88</v>
      </c>
      <c r="W65" s="12" t="s">
        <v>88</v>
      </c>
      <c r="X65" s="12" t="s">
        <v>88</v>
      </c>
      <c r="Y65" s="11" t="s">
        <v>88</v>
      </c>
      <c r="Z65" s="34" t="s">
        <v>88</v>
      </c>
      <c r="AA65" s="10" t="s">
        <v>88</v>
      </c>
      <c r="AB65" s="14" t="s">
        <v>88</v>
      </c>
      <c r="AC65" s="10" t="s">
        <v>88</v>
      </c>
      <c r="AD65" s="37" t="s">
        <v>88</v>
      </c>
      <c r="AE65" s="14" t="s">
        <v>88</v>
      </c>
      <c r="AF65" s="14" t="s">
        <v>88</v>
      </c>
      <c r="AG65" s="10" t="str">
        <f>VLOOKUP(B65,'[1]Client GROUNDWATER - 1'!$A:$G,7,0)</f>
        <v>&lt;10</v>
      </c>
    </row>
    <row r="66" spans="1:33" x14ac:dyDescent="0.25">
      <c r="A66" s="54"/>
      <c r="B66" s="9" t="s">
        <v>90</v>
      </c>
      <c r="C66" s="4" t="s">
        <v>87</v>
      </c>
      <c r="D66" s="4">
        <v>10</v>
      </c>
      <c r="E66" s="41" t="s">
        <v>88</v>
      </c>
      <c r="F66" s="41" t="s">
        <v>88</v>
      </c>
      <c r="G66" s="41" t="s">
        <v>88</v>
      </c>
      <c r="H66" s="41" t="s">
        <v>88</v>
      </c>
      <c r="I66" s="41" t="s">
        <v>88</v>
      </c>
      <c r="J66" s="12" t="s">
        <v>88</v>
      </c>
      <c r="K66" s="13" t="s">
        <v>88</v>
      </c>
      <c r="L66" s="13" t="s">
        <v>88</v>
      </c>
      <c r="M66" s="13" t="s">
        <v>88</v>
      </c>
      <c r="N66" s="13" t="s">
        <v>88</v>
      </c>
      <c r="O66" s="13" t="s">
        <v>88</v>
      </c>
      <c r="P66" s="41" t="s">
        <v>88</v>
      </c>
      <c r="Q66" s="13" t="s">
        <v>88</v>
      </c>
      <c r="R66" s="13" t="s">
        <v>88</v>
      </c>
      <c r="S66" s="41" t="s">
        <v>88</v>
      </c>
      <c r="T66" s="12" t="s">
        <v>88</v>
      </c>
      <c r="U66" s="12" t="s">
        <v>88</v>
      </c>
      <c r="V66" s="41" t="s">
        <v>88</v>
      </c>
      <c r="W66" s="12" t="s">
        <v>88</v>
      </c>
      <c r="X66" s="12" t="s">
        <v>88</v>
      </c>
      <c r="Y66" s="11" t="s">
        <v>88</v>
      </c>
      <c r="Z66" s="34" t="s">
        <v>88</v>
      </c>
      <c r="AA66" s="10" t="s">
        <v>88</v>
      </c>
      <c r="AB66" s="14" t="s">
        <v>88</v>
      </c>
      <c r="AC66" s="10" t="s">
        <v>88</v>
      </c>
      <c r="AD66" s="37" t="s">
        <v>88</v>
      </c>
      <c r="AE66" s="14" t="s">
        <v>88</v>
      </c>
      <c r="AF66" s="14" t="s">
        <v>88</v>
      </c>
      <c r="AG66" s="10" t="str">
        <f>VLOOKUP(B66,'[1]Client GROUNDWATER - 1'!$A:$G,7,0)</f>
        <v>&lt;10</v>
      </c>
    </row>
    <row r="67" spans="1:33" ht="13.5" customHeight="1" x14ac:dyDescent="0.25">
      <c r="A67" s="51" t="s">
        <v>91</v>
      </c>
      <c r="B67" s="9" t="s">
        <v>92</v>
      </c>
      <c r="C67" s="4" t="s">
        <v>87</v>
      </c>
      <c r="D67" s="4">
        <v>1</v>
      </c>
      <c r="E67" s="41" t="s">
        <v>93</v>
      </c>
      <c r="F67" s="41" t="s">
        <v>93</v>
      </c>
      <c r="G67" s="41" t="s">
        <v>93</v>
      </c>
      <c r="H67" s="41" t="s">
        <v>93</v>
      </c>
      <c r="I67" s="41" t="s">
        <v>93</v>
      </c>
      <c r="J67" s="12" t="s">
        <v>93</v>
      </c>
      <c r="K67" s="13" t="s">
        <v>93</v>
      </c>
      <c r="L67" s="13" t="s">
        <v>93</v>
      </c>
      <c r="M67" s="13" t="s">
        <v>93</v>
      </c>
      <c r="N67" s="13" t="s">
        <v>93</v>
      </c>
      <c r="O67" s="13" t="s">
        <v>93</v>
      </c>
      <c r="P67" s="41" t="s">
        <v>93</v>
      </c>
      <c r="Q67" s="13" t="s">
        <v>22</v>
      </c>
      <c r="R67" s="13" t="s">
        <v>22</v>
      </c>
      <c r="S67" s="41" t="s">
        <v>22</v>
      </c>
      <c r="T67" s="12" t="s">
        <v>94</v>
      </c>
      <c r="U67" s="12" t="s">
        <v>95</v>
      </c>
      <c r="V67" s="41" t="s">
        <v>94</v>
      </c>
      <c r="W67" s="12" t="s">
        <v>94</v>
      </c>
      <c r="X67" s="12" t="s">
        <v>94</v>
      </c>
      <c r="Y67" s="11" t="s">
        <v>94</v>
      </c>
      <c r="Z67" s="34" t="s">
        <v>94</v>
      </c>
      <c r="AA67" s="14" t="s">
        <v>94</v>
      </c>
      <c r="AB67" s="14" t="s">
        <v>94</v>
      </c>
      <c r="AC67" s="10" t="s">
        <v>93</v>
      </c>
      <c r="AD67" s="37" t="s">
        <v>93</v>
      </c>
      <c r="AE67" s="14" t="s">
        <v>93</v>
      </c>
      <c r="AF67" s="14" t="s">
        <v>93</v>
      </c>
      <c r="AG67" s="10" t="str">
        <f>VLOOKUP(B67,'[1]Client GROUNDWATER - 1'!$A:$G,7,0)</f>
        <v>&lt;1.0</v>
      </c>
    </row>
    <row r="68" spans="1:33" x14ac:dyDescent="0.25">
      <c r="A68" s="52"/>
      <c r="B68" s="9" t="s">
        <v>96</v>
      </c>
      <c r="C68" s="4" t="s">
        <v>87</v>
      </c>
      <c r="D68" s="4">
        <v>1</v>
      </c>
      <c r="E68" s="41" t="s">
        <v>93</v>
      </c>
      <c r="F68" s="41" t="s">
        <v>93</v>
      </c>
      <c r="G68" s="41" t="s">
        <v>93</v>
      </c>
      <c r="H68" s="41" t="s">
        <v>93</v>
      </c>
      <c r="I68" s="41" t="s">
        <v>93</v>
      </c>
      <c r="J68" s="12" t="s">
        <v>93</v>
      </c>
      <c r="K68" s="13" t="s">
        <v>93</v>
      </c>
      <c r="L68" s="13" t="s">
        <v>93</v>
      </c>
      <c r="M68" s="13" t="s">
        <v>93</v>
      </c>
      <c r="N68" s="13" t="s">
        <v>93</v>
      </c>
      <c r="O68" s="13" t="s">
        <v>93</v>
      </c>
      <c r="P68" s="41" t="s">
        <v>93</v>
      </c>
      <c r="Q68" s="13" t="s">
        <v>22</v>
      </c>
      <c r="R68" s="13" t="s">
        <v>22</v>
      </c>
      <c r="S68" s="41" t="s">
        <v>22</v>
      </c>
      <c r="T68" s="12" t="s">
        <v>94</v>
      </c>
      <c r="U68" s="12" t="s">
        <v>94</v>
      </c>
      <c r="V68" s="41" t="s">
        <v>94</v>
      </c>
      <c r="W68" s="12" t="s">
        <v>94</v>
      </c>
      <c r="X68" s="12" t="s">
        <v>94</v>
      </c>
      <c r="Y68" s="11" t="s">
        <v>94</v>
      </c>
      <c r="Z68" s="34" t="s">
        <v>94</v>
      </c>
      <c r="AA68" s="10" t="s">
        <v>94</v>
      </c>
      <c r="AB68" s="14" t="s">
        <v>94</v>
      </c>
      <c r="AC68" s="10" t="s">
        <v>93</v>
      </c>
      <c r="AD68" s="37" t="s">
        <v>93</v>
      </c>
      <c r="AE68" s="14" t="s">
        <v>93</v>
      </c>
      <c r="AF68" s="14" t="s">
        <v>93</v>
      </c>
      <c r="AG68" s="10" t="str">
        <f>VLOOKUP(B68,'[1]Client GROUNDWATER - 1'!$A:$G,7,0)</f>
        <v>&lt;1.0</v>
      </c>
    </row>
    <row r="69" spans="1:33" ht="12.75" customHeight="1" x14ac:dyDescent="0.25">
      <c r="A69" s="52"/>
      <c r="B69" s="9" t="s">
        <v>97</v>
      </c>
      <c r="C69" s="4" t="s">
        <v>87</v>
      </c>
      <c r="D69" s="4">
        <v>1</v>
      </c>
      <c r="E69" s="41" t="s">
        <v>93</v>
      </c>
      <c r="F69" s="41" t="s">
        <v>93</v>
      </c>
      <c r="G69" s="41" t="s">
        <v>93</v>
      </c>
      <c r="H69" s="41" t="s">
        <v>93</v>
      </c>
      <c r="I69" s="41" t="s">
        <v>93</v>
      </c>
      <c r="J69" s="12" t="s">
        <v>93</v>
      </c>
      <c r="K69" s="13" t="s">
        <v>93</v>
      </c>
      <c r="L69" s="13" t="s">
        <v>93</v>
      </c>
      <c r="M69" s="13" t="s">
        <v>93</v>
      </c>
      <c r="N69" s="13" t="s">
        <v>93</v>
      </c>
      <c r="O69" s="13" t="s">
        <v>93</v>
      </c>
      <c r="P69" s="41" t="s">
        <v>93</v>
      </c>
      <c r="Q69" s="13" t="s">
        <v>22</v>
      </c>
      <c r="R69" s="13" t="s">
        <v>22</v>
      </c>
      <c r="S69" s="41" t="s">
        <v>22</v>
      </c>
      <c r="T69" s="12" t="s">
        <v>94</v>
      </c>
      <c r="U69" s="12" t="s">
        <v>94</v>
      </c>
      <c r="V69" s="41" t="s">
        <v>94</v>
      </c>
      <c r="W69" s="12" t="s">
        <v>94</v>
      </c>
      <c r="X69" s="12" t="s">
        <v>94</v>
      </c>
      <c r="Y69" s="11" t="s">
        <v>94</v>
      </c>
      <c r="Z69" s="34" t="s">
        <v>94</v>
      </c>
      <c r="AA69" s="10" t="s">
        <v>94</v>
      </c>
      <c r="AB69" s="14" t="s">
        <v>94</v>
      </c>
      <c r="AC69" s="10" t="s">
        <v>93</v>
      </c>
      <c r="AD69" s="37" t="s">
        <v>93</v>
      </c>
      <c r="AE69" s="14" t="s">
        <v>93</v>
      </c>
      <c r="AF69" s="14" t="s">
        <v>93</v>
      </c>
      <c r="AG69" s="10" t="str">
        <f>VLOOKUP(B69,'[1]Client GROUNDWATER - 1'!$A:$G,7,0)</f>
        <v>&lt;1.0</v>
      </c>
    </row>
    <row r="70" spans="1:33" x14ac:dyDescent="0.25">
      <c r="A70" s="52"/>
      <c r="B70" s="9" t="s">
        <v>98</v>
      </c>
      <c r="C70" s="4" t="s">
        <v>87</v>
      </c>
      <c r="D70" s="4">
        <v>1</v>
      </c>
      <c r="E70" s="41" t="s">
        <v>93</v>
      </c>
      <c r="F70" s="41" t="s">
        <v>93</v>
      </c>
      <c r="G70" s="41" t="s">
        <v>93</v>
      </c>
      <c r="H70" s="41" t="s">
        <v>93</v>
      </c>
      <c r="I70" s="41" t="s">
        <v>93</v>
      </c>
      <c r="J70" s="12" t="s">
        <v>93</v>
      </c>
      <c r="K70" s="13" t="s">
        <v>93</v>
      </c>
      <c r="L70" s="13" t="s">
        <v>93</v>
      </c>
      <c r="M70" s="13" t="s">
        <v>93</v>
      </c>
      <c r="N70" s="13" t="s">
        <v>93</v>
      </c>
      <c r="O70" s="13" t="s">
        <v>93</v>
      </c>
      <c r="P70" s="41" t="s">
        <v>93</v>
      </c>
      <c r="Q70" s="13" t="s">
        <v>22</v>
      </c>
      <c r="R70" s="13" t="s">
        <v>22</v>
      </c>
      <c r="S70" s="41" t="s">
        <v>22</v>
      </c>
      <c r="T70" s="12" t="s">
        <v>94</v>
      </c>
      <c r="U70" s="12" t="s">
        <v>94</v>
      </c>
      <c r="V70" s="41" t="s">
        <v>94</v>
      </c>
      <c r="W70" s="12" t="s">
        <v>94</v>
      </c>
      <c r="X70" s="12" t="s">
        <v>94</v>
      </c>
      <c r="Y70" s="11" t="s">
        <v>94</v>
      </c>
      <c r="Z70" s="34" t="s">
        <v>94</v>
      </c>
      <c r="AA70" s="10" t="s">
        <v>94</v>
      </c>
      <c r="AB70" s="14" t="s">
        <v>94</v>
      </c>
      <c r="AC70" s="10" t="s">
        <v>93</v>
      </c>
      <c r="AD70" s="37" t="s">
        <v>93</v>
      </c>
      <c r="AE70" s="14" t="s">
        <v>93</v>
      </c>
      <c r="AF70" s="14" t="s">
        <v>93</v>
      </c>
      <c r="AG70" s="10" t="str">
        <f>VLOOKUP(B70,'[1]Client GROUNDWATER - 1'!$A:$G,7,0)</f>
        <v>&lt;1.0</v>
      </c>
    </row>
    <row r="71" spans="1:33" x14ac:dyDescent="0.25">
      <c r="A71" s="52"/>
      <c r="B71" s="9" t="s">
        <v>99</v>
      </c>
      <c r="C71" s="4" t="s">
        <v>87</v>
      </c>
      <c r="D71" s="4">
        <v>1</v>
      </c>
      <c r="E71" s="41" t="s">
        <v>93</v>
      </c>
      <c r="F71" s="41" t="s">
        <v>93</v>
      </c>
      <c r="G71" s="41" t="s">
        <v>93</v>
      </c>
      <c r="H71" s="41" t="s">
        <v>93</v>
      </c>
      <c r="I71" s="41" t="s">
        <v>93</v>
      </c>
      <c r="J71" s="12" t="s">
        <v>93</v>
      </c>
      <c r="K71" s="13" t="s">
        <v>93</v>
      </c>
      <c r="L71" s="13" t="s">
        <v>93</v>
      </c>
      <c r="M71" s="13" t="s">
        <v>93</v>
      </c>
      <c r="N71" s="13" t="s">
        <v>93</v>
      </c>
      <c r="O71" s="13" t="s">
        <v>93</v>
      </c>
      <c r="P71" s="41" t="s">
        <v>93</v>
      </c>
      <c r="Q71" s="13" t="s">
        <v>22</v>
      </c>
      <c r="R71" s="13" t="s">
        <v>22</v>
      </c>
      <c r="S71" s="41" t="s">
        <v>22</v>
      </c>
      <c r="T71" s="12" t="s">
        <v>94</v>
      </c>
      <c r="U71" s="12" t="s">
        <v>94</v>
      </c>
      <c r="V71" s="41" t="s">
        <v>94</v>
      </c>
      <c r="W71" s="12" t="s">
        <v>94</v>
      </c>
      <c r="X71" s="12" t="s">
        <v>94</v>
      </c>
      <c r="Y71" s="11" t="s">
        <v>94</v>
      </c>
      <c r="Z71" s="34" t="s">
        <v>94</v>
      </c>
      <c r="AA71" s="10" t="s">
        <v>94</v>
      </c>
      <c r="AB71" s="14" t="s">
        <v>94</v>
      </c>
      <c r="AC71" s="10" t="s">
        <v>93</v>
      </c>
      <c r="AD71" s="37" t="s">
        <v>93</v>
      </c>
      <c r="AE71" s="14" t="s">
        <v>93</v>
      </c>
      <c r="AF71" s="14" t="s">
        <v>93</v>
      </c>
      <c r="AG71" s="10" t="str">
        <f>VLOOKUP(B71,'[1]Client GROUNDWATER - 1'!$A:$G,7,0)</f>
        <v>&lt;1.0</v>
      </c>
    </row>
    <row r="72" spans="1:33" x14ac:dyDescent="0.25">
      <c r="A72" s="52"/>
      <c r="B72" s="9" t="s">
        <v>176</v>
      </c>
      <c r="C72" s="4" t="s">
        <v>87</v>
      </c>
      <c r="D72" s="4">
        <v>1</v>
      </c>
      <c r="E72" s="41" t="s">
        <v>93</v>
      </c>
      <c r="F72" s="41" t="s">
        <v>93</v>
      </c>
      <c r="G72" s="41" t="s">
        <v>93</v>
      </c>
      <c r="H72" s="41" t="s">
        <v>93</v>
      </c>
      <c r="I72" s="41" t="s">
        <v>93</v>
      </c>
      <c r="J72" s="12" t="s">
        <v>93</v>
      </c>
      <c r="K72" s="13" t="s">
        <v>93</v>
      </c>
      <c r="L72" s="13" t="s">
        <v>93</v>
      </c>
      <c r="M72" s="13" t="s">
        <v>93</v>
      </c>
      <c r="N72" s="13" t="s">
        <v>93</v>
      </c>
      <c r="O72" s="13" t="s">
        <v>93</v>
      </c>
      <c r="P72" s="41" t="s">
        <v>93</v>
      </c>
      <c r="Q72" s="13" t="s">
        <v>22</v>
      </c>
      <c r="R72" s="13" t="s">
        <v>22</v>
      </c>
      <c r="S72" s="41" t="s">
        <v>22</v>
      </c>
      <c r="T72" s="12" t="s">
        <v>94</v>
      </c>
      <c r="U72" s="12" t="s">
        <v>94</v>
      </c>
      <c r="V72" s="41" t="s">
        <v>94</v>
      </c>
      <c r="W72" s="12" t="s">
        <v>94</v>
      </c>
      <c r="X72" s="12" t="s">
        <v>94</v>
      </c>
      <c r="Y72" s="11" t="s">
        <v>94</v>
      </c>
      <c r="Z72" s="34" t="s">
        <v>94</v>
      </c>
      <c r="AA72" s="10" t="s">
        <v>94</v>
      </c>
      <c r="AB72" s="14" t="s">
        <v>94</v>
      </c>
      <c r="AC72" s="10" t="s">
        <v>93</v>
      </c>
      <c r="AD72" s="37" t="s">
        <v>93</v>
      </c>
      <c r="AE72" s="14" t="s">
        <v>93</v>
      </c>
      <c r="AF72" s="14" t="s">
        <v>93</v>
      </c>
      <c r="AG72" s="10" t="str">
        <f>VLOOKUP(B72,'[1]Client GROUNDWATER - 1'!$A:$G,7,0)</f>
        <v>&lt;1.0</v>
      </c>
    </row>
    <row r="73" spans="1:33" x14ac:dyDescent="0.25">
      <c r="A73" s="52"/>
      <c r="B73" s="9" t="s">
        <v>100</v>
      </c>
      <c r="C73" s="4" t="s">
        <v>87</v>
      </c>
      <c r="D73" s="4">
        <v>1</v>
      </c>
      <c r="E73" s="41" t="s">
        <v>93</v>
      </c>
      <c r="F73" s="41" t="s">
        <v>93</v>
      </c>
      <c r="G73" s="41" t="s">
        <v>93</v>
      </c>
      <c r="H73" s="41" t="s">
        <v>93</v>
      </c>
      <c r="I73" s="41" t="s">
        <v>93</v>
      </c>
      <c r="J73" s="12" t="s">
        <v>93</v>
      </c>
      <c r="K73" s="13" t="s">
        <v>93</v>
      </c>
      <c r="L73" s="13" t="s">
        <v>93</v>
      </c>
      <c r="M73" s="13" t="s">
        <v>93</v>
      </c>
      <c r="N73" s="13" t="s">
        <v>93</v>
      </c>
      <c r="O73" s="13" t="s">
        <v>93</v>
      </c>
      <c r="P73" s="41" t="s">
        <v>93</v>
      </c>
      <c r="Q73" s="13" t="s">
        <v>22</v>
      </c>
      <c r="R73" s="13" t="s">
        <v>22</v>
      </c>
      <c r="S73" s="41" t="s">
        <v>22</v>
      </c>
      <c r="T73" s="12" t="s">
        <v>94</v>
      </c>
      <c r="U73" s="12" t="s">
        <v>94</v>
      </c>
      <c r="V73" s="41" t="s">
        <v>94</v>
      </c>
      <c r="W73" s="12" t="s">
        <v>94</v>
      </c>
      <c r="X73" s="12" t="s">
        <v>94</v>
      </c>
      <c r="Y73" s="11" t="s">
        <v>94</v>
      </c>
      <c r="Z73" s="34" t="s">
        <v>94</v>
      </c>
      <c r="AA73" s="10" t="s">
        <v>94</v>
      </c>
      <c r="AB73" s="14" t="s">
        <v>94</v>
      </c>
      <c r="AC73" s="10" t="s">
        <v>93</v>
      </c>
      <c r="AD73" s="37" t="s">
        <v>93</v>
      </c>
      <c r="AE73" s="14" t="s">
        <v>93</v>
      </c>
      <c r="AF73" s="14" t="s">
        <v>93</v>
      </c>
      <c r="AG73" s="10" t="str">
        <f>VLOOKUP(B73,'[1]Client GROUNDWATER - 1'!$A:$G,7,0)</f>
        <v>&lt;1.0</v>
      </c>
    </row>
    <row r="74" spans="1:33" x14ac:dyDescent="0.25">
      <c r="A74" s="52"/>
      <c r="B74" s="9" t="s">
        <v>101</v>
      </c>
      <c r="C74" s="4" t="s">
        <v>87</v>
      </c>
      <c r="D74" s="4">
        <v>1</v>
      </c>
      <c r="E74" s="41" t="s">
        <v>93</v>
      </c>
      <c r="F74" s="41" t="s">
        <v>93</v>
      </c>
      <c r="G74" s="41" t="s">
        <v>93</v>
      </c>
      <c r="H74" s="41" t="s">
        <v>93</v>
      </c>
      <c r="I74" s="41" t="s">
        <v>93</v>
      </c>
      <c r="J74" s="12" t="s">
        <v>93</v>
      </c>
      <c r="K74" s="13" t="s">
        <v>93</v>
      </c>
      <c r="L74" s="13" t="s">
        <v>93</v>
      </c>
      <c r="M74" s="13" t="s">
        <v>93</v>
      </c>
      <c r="N74" s="13" t="s">
        <v>93</v>
      </c>
      <c r="O74" s="13" t="s">
        <v>93</v>
      </c>
      <c r="P74" s="41" t="s">
        <v>93</v>
      </c>
      <c r="Q74" s="13" t="s">
        <v>22</v>
      </c>
      <c r="R74" s="13" t="s">
        <v>22</v>
      </c>
      <c r="S74" s="41" t="s">
        <v>22</v>
      </c>
      <c r="T74" s="12" t="s">
        <v>94</v>
      </c>
      <c r="U74" s="12" t="s">
        <v>94</v>
      </c>
      <c r="V74" s="41" t="s">
        <v>94</v>
      </c>
      <c r="W74" s="12" t="s">
        <v>94</v>
      </c>
      <c r="X74" s="12" t="s">
        <v>94</v>
      </c>
      <c r="Y74" s="11" t="s">
        <v>94</v>
      </c>
      <c r="Z74" s="34" t="s">
        <v>94</v>
      </c>
      <c r="AA74" s="10" t="s">
        <v>94</v>
      </c>
      <c r="AB74" s="14" t="s">
        <v>94</v>
      </c>
      <c r="AC74" s="10" t="s">
        <v>93</v>
      </c>
      <c r="AD74" s="37" t="s">
        <v>93</v>
      </c>
      <c r="AE74" s="14" t="s">
        <v>93</v>
      </c>
      <c r="AF74" s="14" t="s">
        <v>93</v>
      </c>
      <c r="AG74" s="10" t="str">
        <f>VLOOKUP(B74,'[1]Client GROUNDWATER - 1'!$A:$G,7,0)</f>
        <v>&lt;1.0</v>
      </c>
    </row>
    <row r="75" spans="1:33" x14ac:dyDescent="0.25">
      <c r="A75" s="52"/>
      <c r="B75" s="9" t="s">
        <v>102</v>
      </c>
      <c r="C75" s="4" t="s">
        <v>87</v>
      </c>
      <c r="D75" s="4">
        <v>1</v>
      </c>
      <c r="E75" s="41" t="s">
        <v>93</v>
      </c>
      <c r="F75" s="41" t="s">
        <v>93</v>
      </c>
      <c r="G75" s="41" t="s">
        <v>93</v>
      </c>
      <c r="H75" s="41" t="s">
        <v>93</v>
      </c>
      <c r="I75" s="41" t="s">
        <v>93</v>
      </c>
      <c r="J75" s="12" t="s">
        <v>93</v>
      </c>
      <c r="K75" s="13" t="s">
        <v>93</v>
      </c>
      <c r="L75" s="13" t="s">
        <v>93</v>
      </c>
      <c r="M75" s="13" t="s">
        <v>93</v>
      </c>
      <c r="N75" s="13" t="s">
        <v>93</v>
      </c>
      <c r="O75" s="13" t="s">
        <v>93</v>
      </c>
      <c r="P75" s="41" t="s">
        <v>93</v>
      </c>
      <c r="Q75" s="13" t="s">
        <v>22</v>
      </c>
      <c r="R75" s="13" t="s">
        <v>22</v>
      </c>
      <c r="S75" s="41" t="s">
        <v>22</v>
      </c>
      <c r="T75" s="12" t="s">
        <v>94</v>
      </c>
      <c r="U75" s="12" t="s">
        <v>94</v>
      </c>
      <c r="V75" s="41" t="s">
        <v>94</v>
      </c>
      <c r="W75" s="12" t="s">
        <v>94</v>
      </c>
      <c r="X75" s="12" t="s">
        <v>94</v>
      </c>
      <c r="Y75" s="11" t="s">
        <v>94</v>
      </c>
      <c r="Z75" s="34" t="s">
        <v>94</v>
      </c>
      <c r="AA75" s="10" t="s">
        <v>94</v>
      </c>
      <c r="AB75" s="14" t="s">
        <v>94</v>
      </c>
      <c r="AC75" s="10" t="s">
        <v>93</v>
      </c>
      <c r="AD75" s="37" t="s">
        <v>93</v>
      </c>
      <c r="AE75" s="14" t="s">
        <v>93</v>
      </c>
      <c r="AF75" s="14" t="s">
        <v>93</v>
      </c>
      <c r="AG75" s="10" t="str">
        <f>VLOOKUP(B75,'[1]Client GROUNDWATER - 1'!$A:$G,7,0)</f>
        <v>&lt;1.0</v>
      </c>
    </row>
    <row r="76" spans="1:33" x14ac:dyDescent="0.25">
      <c r="A76" s="52"/>
      <c r="B76" s="9" t="s">
        <v>103</v>
      </c>
      <c r="C76" s="4" t="s">
        <v>87</v>
      </c>
      <c r="D76" s="4">
        <v>1</v>
      </c>
      <c r="E76" s="41" t="s">
        <v>93</v>
      </c>
      <c r="F76" s="41" t="s">
        <v>93</v>
      </c>
      <c r="G76" s="41" t="s">
        <v>93</v>
      </c>
      <c r="H76" s="41" t="s">
        <v>93</v>
      </c>
      <c r="I76" s="41" t="s">
        <v>93</v>
      </c>
      <c r="J76" s="12" t="s">
        <v>93</v>
      </c>
      <c r="K76" s="13" t="s">
        <v>93</v>
      </c>
      <c r="L76" s="13" t="s">
        <v>93</v>
      </c>
      <c r="M76" s="13" t="s">
        <v>93</v>
      </c>
      <c r="N76" s="13" t="s">
        <v>93</v>
      </c>
      <c r="O76" s="13" t="s">
        <v>93</v>
      </c>
      <c r="P76" s="41" t="s">
        <v>93</v>
      </c>
      <c r="Q76" s="13" t="s">
        <v>22</v>
      </c>
      <c r="R76" s="13" t="s">
        <v>22</v>
      </c>
      <c r="S76" s="41" t="s">
        <v>22</v>
      </c>
      <c r="T76" s="12" t="s">
        <v>94</v>
      </c>
      <c r="U76" s="12" t="s">
        <v>94</v>
      </c>
      <c r="V76" s="41" t="s">
        <v>94</v>
      </c>
      <c r="W76" s="12" t="s">
        <v>94</v>
      </c>
      <c r="X76" s="12" t="s">
        <v>94</v>
      </c>
      <c r="Y76" s="11" t="s">
        <v>94</v>
      </c>
      <c r="Z76" s="34" t="s">
        <v>94</v>
      </c>
      <c r="AA76" s="10" t="s">
        <v>94</v>
      </c>
      <c r="AB76" s="14" t="s">
        <v>94</v>
      </c>
      <c r="AC76" s="10" t="s">
        <v>93</v>
      </c>
      <c r="AD76" s="37" t="s">
        <v>93</v>
      </c>
      <c r="AE76" s="14" t="s">
        <v>93</v>
      </c>
      <c r="AF76" s="14" t="s">
        <v>93</v>
      </c>
      <c r="AG76" s="10" t="str">
        <f>VLOOKUP(B76,'[1]Client GROUNDWATER - 1'!$A:$G,7,0)</f>
        <v>&lt;1.0</v>
      </c>
    </row>
    <row r="77" spans="1:33" x14ac:dyDescent="0.25">
      <c r="A77" s="52"/>
      <c r="B77" s="9" t="s">
        <v>104</v>
      </c>
      <c r="C77" s="4" t="s">
        <v>87</v>
      </c>
      <c r="D77" s="4">
        <v>1</v>
      </c>
      <c r="E77" s="41" t="s">
        <v>93</v>
      </c>
      <c r="F77" s="41" t="s">
        <v>93</v>
      </c>
      <c r="G77" s="41" t="s">
        <v>93</v>
      </c>
      <c r="H77" s="41" t="s">
        <v>93</v>
      </c>
      <c r="I77" s="41" t="s">
        <v>93</v>
      </c>
      <c r="J77" s="12" t="s">
        <v>93</v>
      </c>
      <c r="K77" s="13" t="s">
        <v>93</v>
      </c>
      <c r="L77" s="13" t="s">
        <v>93</v>
      </c>
      <c r="M77" s="13" t="s">
        <v>93</v>
      </c>
      <c r="N77" s="13" t="s">
        <v>93</v>
      </c>
      <c r="O77" s="13" t="s">
        <v>93</v>
      </c>
      <c r="P77" s="41" t="s">
        <v>93</v>
      </c>
      <c r="Q77" s="13" t="s">
        <v>22</v>
      </c>
      <c r="R77" s="13" t="s">
        <v>22</v>
      </c>
      <c r="S77" s="41" t="s">
        <v>22</v>
      </c>
      <c r="T77" s="12" t="s">
        <v>94</v>
      </c>
      <c r="U77" s="12" t="s">
        <v>94</v>
      </c>
      <c r="V77" s="41" t="s">
        <v>94</v>
      </c>
      <c r="W77" s="12" t="s">
        <v>94</v>
      </c>
      <c r="X77" s="12" t="s">
        <v>94</v>
      </c>
      <c r="Y77" s="11" t="s">
        <v>94</v>
      </c>
      <c r="Z77" s="34" t="s">
        <v>94</v>
      </c>
      <c r="AA77" s="10" t="s">
        <v>94</v>
      </c>
      <c r="AB77" s="14" t="s">
        <v>94</v>
      </c>
      <c r="AC77" s="10" t="s">
        <v>93</v>
      </c>
      <c r="AD77" s="37" t="s">
        <v>93</v>
      </c>
      <c r="AE77" s="14" t="s">
        <v>93</v>
      </c>
      <c r="AF77" s="14" t="s">
        <v>93</v>
      </c>
      <c r="AG77" s="10" t="str">
        <f>VLOOKUP(B77,'[1]Client GROUNDWATER - 1'!$A:$G,7,0)</f>
        <v>&lt;1.0</v>
      </c>
    </row>
    <row r="78" spans="1:33" ht="12.75" customHeight="1" x14ac:dyDescent="0.25">
      <c r="A78" s="52"/>
      <c r="B78" s="9" t="s">
        <v>105</v>
      </c>
      <c r="C78" s="4" t="s">
        <v>87</v>
      </c>
      <c r="D78" s="4">
        <v>1</v>
      </c>
      <c r="E78" s="41" t="s">
        <v>93</v>
      </c>
      <c r="F78" s="41" t="s">
        <v>93</v>
      </c>
      <c r="G78" s="41" t="s">
        <v>93</v>
      </c>
      <c r="H78" s="41" t="s">
        <v>93</v>
      </c>
      <c r="I78" s="41" t="s">
        <v>93</v>
      </c>
      <c r="J78" s="12" t="s">
        <v>93</v>
      </c>
      <c r="K78" s="13" t="s">
        <v>93</v>
      </c>
      <c r="L78" s="13" t="s">
        <v>93</v>
      </c>
      <c r="M78" s="13" t="s">
        <v>93</v>
      </c>
      <c r="N78" s="13" t="s">
        <v>93</v>
      </c>
      <c r="O78" s="13" t="s">
        <v>93</v>
      </c>
      <c r="P78" s="41" t="s">
        <v>93</v>
      </c>
      <c r="Q78" s="13" t="s">
        <v>22</v>
      </c>
      <c r="R78" s="13" t="s">
        <v>22</v>
      </c>
      <c r="S78" s="41" t="s">
        <v>22</v>
      </c>
      <c r="T78" s="12" t="s">
        <v>94</v>
      </c>
      <c r="U78" s="12" t="s">
        <v>94</v>
      </c>
      <c r="V78" s="41" t="s">
        <v>94</v>
      </c>
      <c r="W78" s="12" t="s">
        <v>94</v>
      </c>
      <c r="X78" s="12" t="s">
        <v>94</v>
      </c>
      <c r="Y78" s="11" t="s">
        <v>94</v>
      </c>
      <c r="Z78" s="34" t="s">
        <v>94</v>
      </c>
      <c r="AA78" s="10" t="s">
        <v>94</v>
      </c>
      <c r="AB78" s="14" t="s">
        <v>94</v>
      </c>
      <c r="AC78" s="10" t="s">
        <v>93</v>
      </c>
      <c r="AD78" s="37" t="s">
        <v>93</v>
      </c>
      <c r="AE78" s="14" t="s">
        <v>93</v>
      </c>
      <c r="AF78" s="14" t="s">
        <v>93</v>
      </c>
      <c r="AG78" s="10" t="str">
        <f>VLOOKUP(B78,'[1]Client GROUNDWATER - 1'!$A:$G,7,0)</f>
        <v>&lt;1.0</v>
      </c>
    </row>
    <row r="79" spans="1:33" x14ac:dyDescent="0.25">
      <c r="A79" s="52"/>
      <c r="B79" s="9" t="s">
        <v>106</v>
      </c>
      <c r="C79" s="4" t="s">
        <v>87</v>
      </c>
      <c r="D79" s="4">
        <v>0.5</v>
      </c>
      <c r="E79" s="41" t="s">
        <v>107</v>
      </c>
      <c r="F79" s="41" t="s">
        <v>107</v>
      </c>
      <c r="G79" s="41" t="s">
        <v>107</v>
      </c>
      <c r="H79" s="41" t="s">
        <v>107</v>
      </c>
      <c r="I79" s="41" t="s">
        <v>107</v>
      </c>
      <c r="J79" s="12" t="s">
        <v>107</v>
      </c>
      <c r="K79" s="13" t="s">
        <v>107</v>
      </c>
      <c r="L79" s="13" t="s">
        <v>107</v>
      </c>
      <c r="M79" s="13" t="s">
        <v>107</v>
      </c>
      <c r="N79" s="13" t="s">
        <v>107</v>
      </c>
      <c r="O79" s="13" t="s">
        <v>107</v>
      </c>
      <c r="P79" s="41" t="s">
        <v>107</v>
      </c>
      <c r="Q79" s="13" t="s">
        <v>107</v>
      </c>
      <c r="R79" s="13" t="s">
        <v>107</v>
      </c>
      <c r="S79" s="41" t="s">
        <v>107</v>
      </c>
      <c r="T79" s="12" t="s">
        <v>58</v>
      </c>
      <c r="U79" s="12" t="s">
        <v>58</v>
      </c>
      <c r="V79" s="41" t="s">
        <v>58</v>
      </c>
      <c r="W79" s="12" t="s">
        <v>58</v>
      </c>
      <c r="X79" s="12" t="s">
        <v>58</v>
      </c>
      <c r="Y79" s="11" t="s">
        <v>58</v>
      </c>
      <c r="Z79" s="34" t="s">
        <v>58</v>
      </c>
      <c r="AA79" s="10" t="s">
        <v>58</v>
      </c>
      <c r="AB79" s="14" t="s">
        <v>58</v>
      </c>
      <c r="AC79" s="10" t="s">
        <v>107</v>
      </c>
      <c r="AD79" s="37" t="s">
        <v>107</v>
      </c>
      <c r="AE79" s="14" t="s">
        <v>107</v>
      </c>
      <c r="AF79" s="14" t="s">
        <v>107</v>
      </c>
      <c r="AG79" s="10" t="str">
        <f>VLOOKUP(B79,'[1]Client GROUNDWATER - 1'!$A:$G,7,0)</f>
        <v>&lt;0.5</v>
      </c>
    </row>
    <row r="80" spans="1:33" x14ac:dyDescent="0.25">
      <c r="A80" s="52"/>
      <c r="B80" s="9" t="s">
        <v>108</v>
      </c>
      <c r="C80" s="4" t="s">
        <v>87</v>
      </c>
      <c r="D80" s="4">
        <v>1</v>
      </c>
      <c r="E80" s="41" t="s">
        <v>93</v>
      </c>
      <c r="F80" s="41" t="s">
        <v>93</v>
      </c>
      <c r="G80" s="41" t="s">
        <v>93</v>
      </c>
      <c r="H80" s="41" t="s">
        <v>93</v>
      </c>
      <c r="I80" s="41" t="s">
        <v>93</v>
      </c>
      <c r="J80" s="12" t="s">
        <v>93</v>
      </c>
      <c r="K80" s="13" t="s">
        <v>93</v>
      </c>
      <c r="L80" s="13" t="s">
        <v>93</v>
      </c>
      <c r="M80" s="13" t="s">
        <v>93</v>
      </c>
      <c r="N80" s="13" t="s">
        <v>93</v>
      </c>
      <c r="O80" s="13" t="s">
        <v>93</v>
      </c>
      <c r="P80" s="41" t="s">
        <v>93</v>
      </c>
      <c r="Q80" s="13" t="s">
        <v>22</v>
      </c>
      <c r="R80" s="13" t="s">
        <v>93</v>
      </c>
      <c r="S80" s="41" t="s">
        <v>93</v>
      </c>
      <c r="T80" s="12" t="s">
        <v>93</v>
      </c>
      <c r="U80" s="12" t="s">
        <v>94</v>
      </c>
      <c r="V80" s="41" t="s">
        <v>94</v>
      </c>
      <c r="W80" s="12" t="s">
        <v>94</v>
      </c>
      <c r="X80" s="12" t="s">
        <v>94</v>
      </c>
      <c r="Y80" s="11" t="s">
        <v>94</v>
      </c>
      <c r="Z80" s="34" t="s">
        <v>94</v>
      </c>
      <c r="AA80" s="10" t="s">
        <v>94</v>
      </c>
      <c r="AB80" s="14" t="s">
        <v>94</v>
      </c>
      <c r="AC80" s="10" t="s">
        <v>93</v>
      </c>
      <c r="AD80" s="37" t="s">
        <v>93</v>
      </c>
      <c r="AE80" s="14" t="s">
        <v>93</v>
      </c>
      <c r="AF80" s="14" t="s">
        <v>93</v>
      </c>
      <c r="AG80" s="10" t="str">
        <f>VLOOKUP(B80,'[1]Client GROUNDWATER - 1'!$A:$G,7,0)</f>
        <v>&lt;1.0</v>
      </c>
    </row>
    <row r="81" spans="1:33" x14ac:dyDescent="0.25">
      <c r="A81" s="52"/>
      <c r="B81" s="9" t="s">
        <v>109</v>
      </c>
      <c r="C81" s="4" t="s">
        <v>87</v>
      </c>
      <c r="D81" s="4">
        <v>1</v>
      </c>
      <c r="E81" s="41" t="s">
        <v>93</v>
      </c>
      <c r="F81" s="41" t="s">
        <v>93</v>
      </c>
      <c r="G81" s="41" t="s">
        <v>93</v>
      </c>
      <c r="H81" s="41" t="s">
        <v>93</v>
      </c>
      <c r="I81" s="41" t="s">
        <v>93</v>
      </c>
      <c r="J81" s="12" t="s">
        <v>93</v>
      </c>
      <c r="K81" s="13" t="s">
        <v>93</v>
      </c>
      <c r="L81" s="13" t="s">
        <v>93</v>
      </c>
      <c r="M81" s="13" t="s">
        <v>93</v>
      </c>
      <c r="N81" s="13" t="s">
        <v>93</v>
      </c>
      <c r="O81" s="13" t="s">
        <v>93</v>
      </c>
      <c r="P81" s="41" t="s">
        <v>93</v>
      </c>
      <c r="Q81" s="13" t="s">
        <v>22</v>
      </c>
      <c r="R81" s="13" t="s">
        <v>93</v>
      </c>
      <c r="S81" s="41" t="s">
        <v>93</v>
      </c>
      <c r="T81" s="12" t="s">
        <v>93</v>
      </c>
      <c r="U81" s="12" t="s">
        <v>94</v>
      </c>
      <c r="V81" s="41" t="s">
        <v>94</v>
      </c>
      <c r="W81" s="12" t="s">
        <v>94</v>
      </c>
      <c r="X81" s="12" t="s">
        <v>94</v>
      </c>
      <c r="Y81" s="11" t="s">
        <v>94</v>
      </c>
      <c r="Z81" s="34" t="s">
        <v>94</v>
      </c>
      <c r="AA81" s="10" t="s">
        <v>94</v>
      </c>
      <c r="AB81" s="14" t="s">
        <v>94</v>
      </c>
      <c r="AC81" s="10" t="s">
        <v>93</v>
      </c>
      <c r="AD81" s="37" t="s">
        <v>93</v>
      </c>
      <c r="AE81" s="14" t="s">
        <v>93</v>
      </c>
      <c r="AF81" s="14" t="s">
        <v>93</v>
      </c>
      <c r="AG81" s="10" t="str">
        <f>VLOOKUP(B81,'[1]Client GROUNDWATER - 1'!$A:$G,7,0)</f>
        <v>&lt;1.0</v>
      </c>
    </row>
    <row r="82" spans="1:33" x14ac:dyDescent="0.25">
      <c r="A82" s="52"/>
      <c r="B82" s="9" t="s">
        <v>110</v>
      </c>
      <c r="C82" s="4" t="s">
        <v>87</v>
      </c>
      <c r="D82" s="4">
        <v>1</v>
      </c>
      <c r="E82" s="41" t="s">
        <v>93</v>
      </c>
      <c r="F82" s="41" t="s">
        <v>93</v>
      </c>
      <c r="G82" s="41" t="s">
        <v>93</v>
      </c>
      <c r="H82" s="41" t="s">
        <v>93</v>
      </c>
      <c r="I82" s="41" t="s">
        <v>93</v>
      </c>
      <c r="J82" s="12" t="s">
        <v>93</v>
      </c>
      <c r="K82" s="13" t="s">
        <v>93</v>
      </c>
      <c r="L82" s="13" t="s">
        <v>93</v>
      </c>
      <c r="M82" s="13" t="s">
        <v>93</v>
      </c>
      <c r="N82" s="13" t="s">
        <v>93</v>
      </c>
      <c r="O82" s="13" t="s">
        <v>93</v>
      </c>
      <c r="P82" s="41" t="s">
        <v>93</v>
      </c>
      <c r="Q82" s="13" t="s">
        <v>22</v>
      </c>
      <c r="R82" s="13" t="s">
        <v>93</v>
      </c>
      <c r="S82" s="41" t="s">
        <v>93</v>
      </c>
      <c r="T82" s="12" t="s">
        <v>93</v>
      </c>
      <c r="U82" s="12" t="s">
        <v>94</v>
      </c>
      <c r="V82" s="41" t="s">
        <v>94</v>
      </c>
      <c r="W82" s="12" t="s">
        <v>94</v>
      </c>
      <c r="X82" s="12" t="s">
        <v>94</v>
      </c>
      <c r="Y82" s="11" t="s">
        <v>94</v>
      </c>
      <c r="Z82" s="34" t="s">
        <v>94</v>
      </c>
      <c r="AA82" s="10" t="s">
        <v>94</v>
      </c>
      <c r="AB82" s="14" t="s">
        <v>94</v>
      </c>
      <c r="AC82" s="10" t="s">
        <v>93</v>
      </c>
      <c r="AD82" s="37" t="s">
        <v>93</v>
      </c>
      <c r="AE82" s="14" t="s">
        <v>93</v>
      </c>
      <c r="AF82" s="14" t="s">
        <v>93</v>
      </c>
      <c r="AG82" s="10" t="str">
        <f>VLOOKUP(B82,'[1]Client GROUNDWATER - 1'!$A:$G,7,0)</f>
        <v>&lt;1.0</v>
      </c>
    </row>
    <row r="83" spans="1:33" x14ac:dyDescent="0.25">
      <c r="A83" s="52"/>
      <c r="B83" s="9" t="s">
        <v>111</v>
      </c>
      <c r="C83" s="4" t="s">
        <v>87</v>
      </c>
      <c r="D83" s="4">
        <v>0.5</v>
      </c>
      <c r="E83" s="41" t="s">
        <v>107</v>
      </c>
      <c r="F83" s="41" t="s">
        <v>107</v>
      </c>
      <c r="G83" s="41" t="s">
        <v>107</v>
      </c>
      <c r="H83" s="41" t="s">
        <v>107</v>
      </c>
      <c r="I83" s="41" t="s">
        <v>107</v>
      </c>
      <c r="J83" s="12" t="s">
        <v>107</v>
      </c>
      <c r="K83" s="13" t="s">
        <v>107</v>
      </c>
      <c r="L83" s="13" t="s">
        <v>107</v>
      </c>
      <c r="M83" s="13" t="s">
        <v>107</v>
      </c>
      <c r="N83" s="13" t="s">
        <v>107</v>
      </c>
      <c r="O83" s="13" t="s">
        <v>107</v>
      </c>
      <c r="P83" s="41" t="s">
        <v>107</v>
      </c>
      <c r="Q83" s="13" t="s">
        <v>107</v>
      </c>
      <c r="R83" s="13" t="s">
        <v>107</v>
      </c>
      <c r="S83" s="41" t="s">
        <v>107</v>
      </c>
      <c r="T83" s="12" t="s">
        <v>58</v>
      </c>
      <c r="U83" s="12" t="s">
        <v>58</v>
      </c>
      <c r="V83" s="41" t="s">
        <v>58</v>
      </c>
      <c r="W83" s="12" t="s">
        <v>58</v>
      </c>
      <c r="X83" s="12" t="s">
        <v>58</v>
      </c>
      <c r="Y83" s="11" t="s">
        <v>58</v>
      </c>
      <c r="Z83" s="34" t="s">
        <v>58</v>
      </c>
      <c r="AA83" s="10" t="s">
        <v>58</v>
      </c>
      <c r="AB83" s="14" t="s">
        <v>58</v>
      </c>
      <c r="AC83" s="10" t="s">
        <v>107</v>
      </c>
      <c r="AD83" s="37" t="s">
        <v>107</v>
      </c>
      <c r="AE83" s="14" t="s">
        <v>107</v>
      </c>
      <c r="AF83" s="14" t="s">
        <v>107</v>
      </c>
      <c r="AG83" s="10" t="str">
        <f>VLOOKUP(B83,'[1]Client GROUNDWATER - 1'!$A:$G,7,0)</f>
        <v>&lt;0.5</v>
      </c>
    </row>
    <row r="84" spans="1:33" x14ac:dyDescent="0.25">
      <c r="A84" s="56"/>
      <c r="B84" s="9" t="s">
        <v>112</v>
      </c>
      <c r="C84" s="4" t="s">
        <v>87</v>
      </c>
      <c r="D84" s="4">
        <v>0.5</v>
      </c>
      <c r="E84" s="41" t="s">
        <v>107</v>
      </c>
      <c r="F84" s="41" t="s">
        <v>107</v>
      </c>
      <c r="G84" s="41" t="s">
        <v>107</v>
      </c>
      <c r="H84" s="41" t="s">
        <v>107</v>
      </c>
      <c r="I84" s="41" t="s">
        <v>107</v>
      </c>
      <c r="J84" s="12" t="s">
        <v>107</v>
      </c>
      <c r="K84" s="13" t="s">
        <v>107</v>
      </c>
      <c r="L84" s="13" t="s">
        <v>107</v>
      </c>
      <c r="M84" s="13" t="s">
        <v>107</v>
      </c>
      <c r="N84" s="13" t="s">
        <v>107</v>
      </c>
      <c r="O84" s="13" t="s">
        <v>107</v>
      </c>
      <c r="P84" s="41" t="s">
        <v>107</v>
      </c>
      <c r="Q84" s="13" t="s">
        <v>107</v>
      </c>
      <c r="R84" s="13" t="s">
        <v>107</v>
      </c>
      <c r="S84" s="41" t="s">
        <v>107</v>
      </c>
      <c r="T84" s="12" t="s">
        <v>58</v>
      </c>
      <c r="U84" s="12" t="s">
        <v>58</v>
      </c>
      <c r="V84" s="41" t="s">
        <v>94</v>
      </c>
      <c r="W84" s="12" t="s">
        <v>58</v>
      </c>
      <c r="X84" s="12" t="s">
        <v>58</v>
      </c>
      <c r="Y84" s="11" t="s">
        <v>58</v>
      </c>
      <c r="Z84" s="34" t="s">
        <v>58</v>
      </c>
      <c r="AA84" s="10" t="s">
        <v>58</v>
      </c>
      <c r="AB84" s="14" t="s">
        <v>58</v>
      </c>
      <c r="AC84" s="10" t="s">
        <v>107</v>
      </c>
      <c r="AD84" s="37" t="s">
        <v>107</v>
      </c>
      <c r="AE84" s="14" t="s">
        <v>107</v>
      </c>
      <c r="AF84" s="14" t="s">
        <v>107</v>
      </c>
      <c r="AG84" s="10" t="str">
        <f>VLOOKUP(B84,'[1]Client GROUNDWATER - 1'!$A:$G,7,0)</f>
        <v>&lt;0.5</v>
      </c>
    </row>
    <row r="85" spans="1:33" x14ac:dyDescent="0.25">
      <c r="A85" s="51" t="s">
        <v>113</v>
      </c>
      <c r="B85" s="9" t="s">
        <v>114</v>
      </c>
      <c r="C85" s="4" t="s">
        <v>87</v>
      </c>
      <c r="D85" s="4">
        <v>20</v>
      </c>
      <c r="E85" s="41" t="s">
        <v>115</v>
      </c>
      <c r="F85" s="41" t="s">
        <v>115</v>
      </c>
      <c r="G85" s="41" t="s">
        <v>115</v>
      </c>
      <c r="H85" s="41" t="s">
        <v>115</v>
      </c>
      <c r="I85" s="41" t="s">
        <v>115</v>
      </c>
      <c r="J85" s="12" t="s">
        <v>115</v>
      </c>
      <c r="K85" s="13" t="s">
        <v>115</v>
      </c>
      <c r="L85" s="13" t="s">
        <v>115</v>
      </c>
      <c r="M85" s="13" t="s">
        <v>115</v>
      </c>
      <c r="N85" s="13" t="s">
        <v>115</v>
      </c>
      <c r="O85" s="13" t="s">
        <v>115</v>
      </c>
      <c r="P85" s="41" t="s">
        <v>115</v>
      </c>
      <c r="Q85" s="13" t="s">
        <v>115</v>
      </c>
      <c r="R85" s="13" t="s">
        <v>115</v>
      </c>
      <c r="S85" s="41" t="s">
        <v>115</v>
      </c>
      <c r="T85" s="12" t="s">
        <v>115</v>
      </c>
      <c r="U85" s="12" t="s">
        <v>115</v>
      </c>
      <c r="V85" s="41" t="s">
        <v>115</v>
      </c>
      <c r="W85" s="12" t="s">
        <v>115</v>
      </c>
      <c r="X85" s="12" t="s">
        <v>115</v>
      </c>
      <c r="Y85" s="11" t="s">
        <v>115</v>
      </c>
      <c r="Z85" s="34" t="s">
        <v>115</v>
      </c>
      <c r="AA85" s="10" t="s">
        <v>115</v>
      </c>
      <c r="AB85" s="14" t="s">
        <v>115</v>
      </c>
      <c r="AC85" s="10" t="s">
        <v>115</v>
      </c>
      <c r="AD85" s="37" t="s">
        <v>115</v>
      </c>
      <c r="AE85" s="14" t="s">
        <v>115</v>
      </c>
      <c r="AF85" s="14" t="s">
        <v>115</v>
      </c>
      <c r="AG85" s="10" t="str">
        <f>VLOOKUP(B85,'[1]Client GROUNDWATER - 1'!$A:$G,7,0)</f>
        <v>&lt;20</v>
      </c>
    </row>
    <row r="86" spans="1:33" ht="12.75" customHeight="1" x14ac:dyDescent="0.25">
      <c r="A86" s="52" t="s">
        <v>91</v>
      </c>
      <c r="B86" s="9" t="s">
        <v>116</v>
      </c>
      <c r="C86" s="4" t="s">
        <v>87</v>
      </c>
      <c r="D86" s="4">
        <v>50</v>
      </c>
      <c r="E86" s="41" t="s">
        <v>117</v>
      </c>
      <c r="F86" s="41" t="s">
        <v>117</v>
      </c>
      <c r="G86" s="41" t="s">
        <v>117</v>
      </c>
      <c r="H86" s="41" t="s">
        <v>117</v>
      </c>
      <c r="I86" s="41" t="s">
        <v>117</v>
      </c>
      <c r="J86" s="12" t="s">
        <v>117</v>
      </c>
      <c r="K86" s="13" t="s">
        <v>117</v>
      </c>
      <c r="L86" s="13" t="s">
        <v>117</v>
      </c>
      <c r="M86" s="13">
        <v>50</v>
      </c>
      <c r="N86" s="13" t="s">
        <v>117</v>
      </c>
      <c r="O86" s="13" t="s">
        <v>117</v>
      </c>
      <c r="P86" s="41" t="s">
        <v>117</v>
      </c>
      <c r="Q86" s="13" t="s">
        <v>117</v>
      </c>
      <c r="R86" s="13" t="s">
        <v>117</v>
      </c>
      <c r="S86" s="41" t="s">
        <v>117</v>
      </c>
      <c r="T86" s="12" t="s">
        <v>117</v>
      </c>
      <c r="U86" s="12" t="s">
        <v>117</v>
      </c>
      <c r="V86" s="41" t="s">
        <v>117</v>
      </c>
      <c r="W86" s="12" t="s">
        <v>117</v>
      </c>
      <c r="X86" s="12" t="s">
        <v>117</v>
      </c>
      <c r="Y86" s="11" t="s">
        <v>117</v>
      </c>
      <c r="Z86" s="34" t="s">
        <v>117</v>
      </c>
      <c r="AA86" s="10" t="s">
        <v>117</v>
      </c>
      <c r="AB86" s="14" t="s">
        <v>117</v>
      </c>
      <c r="AC86" s="10" t="s">
        <v>117</v>
      </c>
      <c r="AD86" s="37" t="s">
        <v>117</v>
      </c>
      <c r="AE86" s="14" t="s">
        <v>117</v>
      </c>
      <c r="AF86" s="14" t="s">
        <v>117</v>
      </c>
      <c r="AG86" s="10" t="str">
        <f>VLOOKUP(B86,'[1]Client GROUNDWATER - 1'!$A:$G,7,0)</f>
        <v>&lt;50</v>
      </c>
    </row>
    <row r="87" spans="1:33" x14ac:dyDescent="0.25">
      <c r="A87" s="52"/>
      <c r="B87" s="9" t="s">
        <v>118</v>
      </c>
      <c r="C87" s="4" t="s">
        <v>87</v>
      </c>
      <c r="D87" s="4">
        <v>100</v>
      </c>
      <c r="E87" s="41" t="s">
        <v>119</v>
      </c>
      <c r="F87" s="41" t="s">
        <v>119</v>
      </c>
      <c r="G87" s="41" t="s">
        <v>119</v>
      </c>
      <c r="H87" s="41" t="s">
        <v>119</v>
      </c>
      <c r="I87" s="41" t="s">
        <v>119</v>
      </c>
      <c r="J87" s="12" t="s">
        <v>119</v>
      </c>
      <c r="K87" s="13" t="s">
        <v>119</v>
      </c>
      <c r="L87" s="13" t="s">
        <v>119</v>
      </c>
      <c r="M87" s="13">
        <v>100</v>
      </c>
      <c r="N87" s="13" t="s">
        <v>119</v>
      </c>
      <c r="O87" s="13" t="s">
        <v>119</v>
      </c>
      <c r="P87" s="41">
        <v>110</v>
      </c>
      <c r="Q87" s="13" t="s">
        <v>119</v>
      </c>
      <c r="R87" s="13" t="s">
        <v>119</v>
      </c>
      <c r="S87" s="41" t="s">
        <v>119</v>
      </c>
      <c r="T87" s="12" t="s">
        <v>119</v>
      </c>
      <c r="U87" s="12" t="s">
        <v>119</v>
      </c>
      <c r="V87" s="41" t="s">
        <v>119</v>
      </c>
      <c r="W87" s="12" t="s">
        <v>119</v>
      </c>
      <c r="X87" s="12" t="s">
        <v>119</v>
      </c>
      <c r="Y87" s="11" t="s">
        <v>119</v>
      </c>
      <c r="Z87" s="34" t="s">
        <v>119</v>
      </c>
      <c r="AA87" s="10" t="s">
        <v>119</v>
      </c>
      <c r="AB87" s="14" t="s">
        <v>119</v>
      </c>
      <c r="AC87" s="10" t="s">
        <v>119</v>
      </c>
      <c r="AD87" s="37" t="s">
        <v>119</v>
      </c>
      <c r="AE87" s="14" t="s">
        <v>119</v>
      </c>
      <c r="AF87" s="14" t="s">
        <v>119</v>
      </c>
      <c r="AG87" s="10" t="str">
        <f>VLOOKUP(B87,'[1]Client GROUNDWATER - 1'!$A:$G,7,0)</f>
        <v>&lt;100</v>
      </c>
    </row>
    <row r="88" spans="1:33" x14ac:dyDescent="0.25">
      <c r="A88" s="52"/>
      <c r="B88" s="9" t="s">
        <v>120</v>
      </c>
      <c r="C88" s="4" t="s">
        <v>87</v>
      </c>
      <c r="D88" s="4">
        <v>50</v>
      </c>
      <c r="E88" s="41" t="s">
        <v>117</v>
      </c>
      <c r="F88" s="41" t="s">
        <v>117</v>
      </c>
      <c r="G88" s="41" t="s">
        <v>117</v>
      </c>
      <c r="H88" s="41" t="s">
        <v>117</v>
      </c>
      <c r="I88" s="41" t="s">
        <v>117</v>
      </c>
      <c r="J88" s="12" t="s">
        <v>117</v>
      </c>
      <c r="K88" s="13" t="s">
        <v>117</v>
      </c>
      <c r="L88" s="13" t="s">
        <v>117</v>
      </c>
      <c r="M88" s="13" t="s">
        <v>117</v>
      </c>
      <c r="N88" s="13" t="s">
        <v>117</v>
      </c>
      <c r="O88" s="13" t="s">
        <v>117</v>
      </c>
      <c r="P88" s="41" t="s">
        <v>117</v>
      </c>
      <c r="Q88" s="13" t="s">
        <v>117</v>
      </c>
      <c r="R88" s="13" t="s">
        <v>117</v>
      </c>
      <c r="S88" s="41" t="s">
        <v>117</v>
      </c>
      <c r="T88" s="12" t="s">
        <v>117</v>
      </c>
      <c r="U88" s="12" t="s">
        <v>117</v>
      </c>
      <c r="V88" s="41" t="s">
        <v>117</v>
      </c>
      <c r="W88" s="12" t="s">
        <v>117</v>
      </c>
      <c r="X88" s="12" t="s">
        <v>117</v>
      </c>
      <c r="Y88" s="11" t="s">
        <v>117</v>
      </c>
      <c r="Z88" s="34" t="s">
        <v>117</v>
      </c>
      <c r="AA88" s="10" t="s">
        <v>117</v>
      </c>
      <c r="AB88" s="14" t="s">
        <v>117</v>
      </c>
      <c r="AC88" s="10" t="s">
        <v>117</v>
      </c>
      <c r="AD88" s="37" t="s">
        <v>117</v>
      </c>
      <c r="AE88" s="14" t="s">
        <v>117</v>
      </c>
      <c r="AF88" s="14" t="s">
        <v>117</v>
      </c>
      <c r="AG88" s="10" t="str">
        <f>VLOOKUP(B88,'[1]Client GROUNDWATER - 1'!$A:$G,7,0)</f>
        <v>&lt;50</v>
      </c>
    </row>
    <row r="89" spans="1:33" x14ac:dyDescent="0.25">
      <c r="A89" s="52"/>
      <c r="B89" s="9" t="s">
        <v>121</v>
      </c>
      <c r="C89" s="4" t="s">
        <v>87</v>
      </c>
      <c r="D89" s="4">
        <v>50</v>
      </c>
      <c r="E89" s="41" t="s">
        <v>117</v>
      </c>
      <c r="F89" s="41" t="s">
        <v>117</v>
      </c>
      <c r="G89" s="41" t="s">
        <v>117</v>
      </c>
      <c r="H89" s="41" t="s">
        <v>117</v>
      </c>
      <c r="I89" s="41" t="s">
        <v>117</v>
      </c>
      <c r="J89" s="12" t="s">
        <v>117</v>
      </c>
      <c r="K89" s="13" t="s">
        <v>117</v>
      </c>
      <c r="L89" s="13" t="s">
        <v>117</v>
      </c>
      <c r="M89" s="13">
        <v>150</v>
      </c>
      <c r="N89" s="13" t="s">
        <v>117</v>
      </c>
      <c r="O89" s="13" t="s">
        <v>117</v>
      </c>
      <c r="P89" s="41">
        <v>110</v>
      </c>
      <c r="Q89" s="13" t="s">
        <v>117</v>
      </c>
      <c r="R89" s="13" t="s">
        <v>117</v>
      </c>
      <c r="S89" s="41" t="s">
        <v>117</v>
      </c>
      <c r="T89" s="12" t="s">
        <v>117</v>
      </c>
      <c r="U89" s="12" t="s">
        <v>117</v>
      </c>
      <c r="V89" s="41" t="s">
        <v>117</v>
      </c>
      <c r="W89" s="12" t="s">
        <v>117</v>
      </c>
      <c r="X89" s="12" t="s">
        <v>117</v>
      </c>
      <c r="Y89" s="11" t="s">
        <v>117</v>
      </c>
      <c r="Z89" s="34" t="s">
        <v>117</v>
      </c>
      <c r="AA89" s="10" t="s">
        <v>117</v>
      </c>
      <c r="AB89" s="14" t="s">
        <v>117</v>
      </c>
      <c r="AC89" s="10" t="s">
        <v>117</v>
      </c>
      <c r="AD89" s="37" t="s">
        <v>117</v>
      </c>
      <c r="AE89" s="14" t="s">
        <v>117</v>
      </c>
      <c r="AF89" s="14" t="s">
        <v>117</v>
      </c>
      <c r="AG89" s="10" t="str">
        <f>VLOOKUP(B89,'[1]Client GROUNDWATER - 1'!$A:$G,7,0)</f>
        <v>&lt;50</v>
      </c>
    </row>
    <row r="90" spans="1:33" x14ac:dyDescent="0.25">
      <c r="A90" s="52"/>
      <c r="B90" s="9" t="s">
        <v>122</v>
      </c>
      <c r="C90" s="4" t="s">
        <v>87</v>
      </c>
      <c r="D90" s="4">
        <v>20</v>
      </c>
      <c r="E90" s="41" t="s">
        <v>115</v>
      </c>
      <c r="F90" s="41" t="s">
        <v>115</v>
      </c>
      <c r="G90" s="41" t="s">
        <v>115</v>
      </c>
      <c r="H90" s="41" t="s">
        <v>115</v>
      </c>
      <c r="I90" s="41" t="s">
        <v>115</v>
      </c>
      <c r="J90" s="12" t="s">
        <v>115</v>
      </c>
      <c r="K90" s="13" t="s">
        <v>115</v>
      </c>
      <c r="L90" s="13" t="s">
        <v>115</v>
      </c>
      <c r="M90" s="13" t="s">
        <v>115</v>
      </c>
      <c r="N90" s="13" t="s">
        <v>115</v>
      </c>
      <c r="O90" s="13" t="s">
        <v>115</v>
      </c>
      <c r="P90" s="41" t="s">
        <v>115</v>
      </c>
      <c r="Q90" s="13" t="s">
        <v>115</v>
      </c>
      <c r="R90" s="13" t="s">
        <v>115</v>
      </c>
      <c r="S90" s="41" t="s">
        <v>115</v>
      </c>
      <c r="T90" s="12" t="s">
        <v>115</v>
      </c>
      <c r="U90" s="12" t="s">
        <v>115</v>
      </c>
      <c r="V90" s="41" t="s">
        <v>115</v>
      </c>
      <c r="W90" s="12" t="s">
        <v>115</v>
      </c>
      <c r="X90" s="12" t="s">
        <v>115</v>
      </c>
      <c r="Y90" s="11" t="s">
        <v>115</v>
      </c>
      <c r="Z90" s="34" t="s">
        <v>115</v>
      </c>
      <c r="AA90" s="10" t="s">
        <v>115</v>
      </c>
      <c r="AB90" s="14" t="s">
        <v>115</v>
      </c>
      <c r="AC90" s="10" t="s">
        <v>115</v>
      </c>
      <c r="AD90" s="37" t="s">
        <v>115</v>
      </c>
      <c r="AE90" s="14" t="s">
        <v>115</v>
      </c>
      <c r="AF90" s="14" t="s">
        <v>115</v>
      </c>
      <c r="AG90" s="10" t="str">
        <f>VLOOKUP(B90,'[1]Client GROUNDWATER - 1'!$A:$G,7,0)</f>
        <v>&lt;20</v>
      </c>
    </row>
    <row r="91" spans="1:33" x14ac:dyDescent="0.25">
      <c r="A91" s="52"/>
      <c r="B91" s="9" t="s">
        <v>123</v>
      </c>
      <c r="C91" s="4" t="s">
        <v>87</v>
      </c>
      <c r="D91" s="4">
        <v>20</v>
      </c>
      <c r="E91" s="41" t="s">
        <v>115</v>
      </c>
      <c r="F91" s="41" t="s">
        <v>115</v>
      </c>
      <c r="G91" s="41" t="s">
        <v>115</v>
      </c>
      <c r="H91" s="41" t="s">
        <v>115</v>
      </c>
      <c r="I91" s="41" t="s">
        <v>115</v>
      </c>
      <c r="J91" s="12" t="s">
        <v>115</v>
      </c>
      <c r="K91" s="13" t="s">
        <v>115</v>
      </c>
      <c r="L91" s="13" t="s">
        <v>115</v>
      </c>
      <c r="M91" s="13" t="s">
        <v>115</v>
      </c>
      <c r="N91" s="13" t="s">
        <v>115</v>
      </c>
      <c r="O91" s="13" t="s">
        <v>115</v>
      </c>
      <c r="P91" s="41" t="s">
        <v>115</v>
      </c>
      <c r="Q91" s="13" t="s">
        <v>115</v>
      </c>
      <c r="R91" s="13" t="s">
        <v>115</v>
      </c>
      <c r="S91" s="41" t="s">
        <v>115</v>
      </c>
      <c r="T91" s="12" t="s">
        <v>115</v>
      </c>
      <c r="U91" s="12" t="s">
        <v>115</v>
      </c>
      <c r="V91" s="41" t="s">
        <v>115</v>
      </c>
      <c r="W91" s="12" t="s">
        <v>115</v>
      </c>
      <c r="X91" s="12" t="s">
        <v>115</v>
      </c>
      <c r="Y91" s="11" t="s">
        <v>115</v>
      </c>
      <c r="Z91" s="34" t="s">
        <v>115</v>
      </c>
      <c r="AA91" s="10" t="s">
        <v>115</v>
      </c>
      <c r="AB91" s="14" t="s">
        <v>115</v>
      </c>
      <c r="AC91" s="10" t="s">
        <v>115</v>
      </c>
      <c r="AD91" s="37" t="s">
        <v>115</v>
      </c>
      <c r="AE91" s="14" t="s">
        <v>115</v>
      </c>
      <c r="AF91" s="14" t="s">
        <v>115</v>
      </c>
      <c r="AG91" s="10" t="str">
        <f>VLOOKUP(B91,'[1]Client GROUNDWATER - 1'!$A:$G,7,0)</f>
        <v>&lt;20</v>
      </c>
    </row>
    <row r="92" spans="1:33" x14ac:dyDescent="0.25">
      <c r="A92" s="52"/>
      <c r="B92" s="9" t="s">
        <v>124</v>
      </c>
      <c r="C92" s="4" t="s">
        <v>87</v>
      </c>
      <c r="D92" s="4">
        <v>100</v>
      </c>
      <c r="E92" s="41" t="s">
        <v>119</v>
      </c>
      <c r="F92" s="41" t="s">
        <v>119</v>
      </c>
      <c r="G92" s="41" t="s">
        <v>119</v>
      </c>
      <c r="H92" s="41" t="s">
        <v>119</v>
      </c>
      <c r="I92" s="41" t="s">
        <v>119</v>
      </c>
      <c r="J92" s="12" t="s">
        <v>119</v>
      </c>
      <c r="K92" s="13" t="s">
        <v>119</v>
      </c>
      <c r="L92" s="13" t="s">
        <v>119</v>
      </c>
      <c r="M92" s="13">
        <v>180</v>
      </c>
      <c r="N92" s="13">
        <v>130</v>
      </c>
      <c r="O92" s="13" t="s">
        <v>119</v>
      </c>
      <c r="P92" s="41">
        <v>160</v>
      </c>
      <c r="Q92" s="13" t="s">
        <v>119</v>
      </c>
      <c r="R92" s="13" t="s">
        <v>119</v>
      </c>
      <c r="S92" s="41" t="s">
        <v>119</v>
      </c>
      <c r="T92" s="12" t="s">
        <v>119</v>
      </c>
      <c r="U92" s="12" t="s">
        <v>119</v>
      </c>
      <c r="V92" s="41" t="s">
        <v>119</v>
      </c>
      <c r="W92" s="12" t="s">
        <v>119</v>
      </c>
      <c r="X92" s="12" t="s">
        <v>119</v>
      </c>
      <c r="Y92" s="11" t="s">
        <v>119</v>
      </c>
      <c r="Z92" s="34" t="s">
        <v>119</v>
      </c>
      <c r="AA92" s="10" t="s">
        <v>119</v>
      </c>
      <c r="AB92" s="14" t="s">
        <v>119</v>
      </c>
      <c r="AC92" s="10" t="s">
        <v>119</v>
      </c>
      <c r="AD92" s="37" t="s">
        <v>119</v>
      </c>
      <c r="AE92" s="14" t="s">
        <v>119</v>
      </c>
      <c r="AF92" s="14" t="s">
        <v>119</v>
      </c>
      <c r="AG92" s="10" t="str">
        <f>VLOOKUP(B92,'[1]Client GROUNDWATER - 1'!$A:$G,7,0)</f>
        <v>&lt;100</v>
      </c>
    </row>
    <row r="93" spans="1:33" x14ac:dyDescent="0.25">
      <c r="A93" s="52"/>
      <c r="B93" s="9" t="s">
        <v>125</v>
      </c>
      <c r="C93" s="4" t="s">
        <v>87</v>
      </c>
      <c r="D93" s="4">
        <v>100</v>
      </c>
      <c r="E93" s="41" t="s">
        <v>119</v>
      </c>
      <c r="F93" s="41" t="s">
        <v>119</v>
      </c>
      <c r="G93" s="41" t="s">
        <v>119</v>
      </c>
      <c r="H93" s="41" t="s">
        <v>119</v>
      </c>
      <c r="I93" s="41" t="s">
        <v>119</v>
      </c>
      <c r="J93" s="12" t="s">
        <v>119</v>
      </c>
      <c r="K93" s="13" t="s">
        <v>119</v>
      </c>
      <c r="L93" s="13" t="s">
        <v>119</v>
      </c>
      <c r="M93" s="13" t="s">
        <v>119</v>
      </c>
      <c r="N93" s="13" t="s">
        <v>119</v>
      </c>
      <c r="O93" s="13" t="s">
        <v>119</v>
      </c>
      <c r="P93" s="41" t="s">
        <v>119</v>
      </c>
      <c r="Q93" s="13" t="s">
        <v>119</v>
      </c>
      <c r="R93" s="13" t="s">
        <v>119</v>
      </c>
      <c r="S93" s="41" t="s">
        <v>119</v>
      </c>
      <c r="T93" s="12" t="s">
        <v>119</v>
      </c>
      <c r="U93" s="12" t="s">
        <v>119</v>
      </c>
      <c r="V93" s="41" t="s">
        <v>119</v>
      </c>
      <c r="W93" s="12" t="s">
        <v>119</v>
      </c>
      <c r="X93" s="12" t="s">
        <v>119</v>
      </c>
      <c r="Y93" s="11" t="s">
        <v>119</v>
      </c>
      <c r="Z93" s="34" t="s">
        <v>119</v>
      </c>
      <c r="AA93" s="10" t="s">
        <v>119</v>
      </c>
      <c r="AB93" s="14" t="s">
        <v>119</v>
      </c>
      <c r="AC93" s="10" t="s">
        <v>119</v>
      </c>
      <c r="AD93" s="37" t="s">
        <v>119</v>
      </c>
      <c r="AE93" s="14" t="s">
        <v>119</v>
      </c>
      <c r="AF93" s="14" t="s">
        <v>119</v>
      </c>
      <c r="AG93" s="10" t="str">
        <f>VLOOKUP(B93,'[1]Client GROUNDWATER - 1'!$A:$G,7,0)</f>
        <v>&lt;100</v>
      </c>
    </row>
    <row r="94" spans="1:33" x14ac:dyDescent="0.25">
      <c r="A94" s="52"/>
      <c r="B94" s="9" t="s">
        <v>126</v>
      </c>
      <c r="C94" s="4" t="s">
        <v>87</v>
      </c>
      <c r="D94" s="4">
        <v>100</v>
      </c>
      <c r="E94" s="41" t="s">
        <v>119</v>
      </c>
      <c r="F94" s="41" t="s">
        <v>119</v>
      </c>
      <c r="G94" s="41" t="s">
        <v>119</v>
      </c>
      <c r="H94" s="41" t="s">
        <v>119</v>
      </c>
      <c r="I94" s="41" t="s">
        <v>119</v>
      </c>
      <c r="J94" s="12" t="s">
        <v>119</v>
      </c>
      <c r="K94" s="13" t="s">
        <v>119</v>
      </c>
      <c r="L94" s="13" t="s">
        <v>119</v>
      </c>
      <c r="M94" s="13" t="s">
        <v>119</v>
      </c>
      <c r="N94" s="13" t="s">
        <v>119</v>
      </c>
      <c r="O94" s="13" t="s">
        <v>119</v>
      </c>
      <c r="P94" s="41" t="s">
        <v>119</v>
      </c>
      <c r="Q94" s="13" t="s">
        <v>119</v>
      </c>
      <c r="R94" s="13" t="s">
        <v>119</v>
      </c>
      <c r="S94" s="41" t="s">
        <v>119</v>
      </c>
      <c r="T94" s="12" t="s">
        <v>119</v>
      </c>
      <c r="U94" s="12" t="s">
        <v>119</v>
      </c>
      <c r="V94" s="41" t="s">
        <v>119</v>
      </c>
      <c r="W94" s="12" t="s">
        <v>119</v>
      </c>
      <c r="X94" s="12" t="s">
        <v>119</v>
      </c>
      <c r="Y94" s="11" t="s">
        <v>119</v>
      </c>
      <c r="Z94" s="34" t="s">
        <v>119</v>
      </c>
      <c r="AA94" s="10" t="s">
        <v>119</v>
      </c>
      <c r="AB94" s="14" t="s">
        <v>119</v>
      </c>
      <c r="AC94" s="10" t="s">
        <v>119</v>
      </c>
      <c r="AD94" s="37" t="s">
        <v>119</v>
      </c>
      <c r="AE94" s="14" t="s">
        <v>119</v>
      </c>
      <c r="AF94" s="14" t="s">
        <v>119</v>
      </c>
      <c r="AG94" s="10" t="str">
        <f>VLOOKUP(B94,'[1]Client GROUNDWATER - 1'!$A:$G,7,0)</f>
        <v>&lt;100</v>
      </c>
    </row>
    <row r="95" spans="1:33" x14ac:dyDescent="0.25">
      <c r="A95" s="52"/>
      <c r="B95" s="9" t="s">
        <v>127</v>
      </c>
      <c r="C95" s="4" t="s">
        <v>87</v>
      </c>
      <c r="D95" s="4">
        <v>100</v>
      </c>
      <c r="E95" s="41" t="s">
        <v>119</v>
      </c>
      <c r="F95" s="41" t="s">
        <v>119</v>
      </c>
      <c r="G95" s="41" t="s">
        <v>119</v>
      </c>
      <c r="H95" s="41" t="s">
        <v>119</v>
      </c>
      <c r="I95" s="41" t="s">
        <v>119</v>
      </c>
      <c r="J95" s="12" t="s">
        <v>119</v>
      </c>
      <c r="K95" s="13" t="s">
        <v>119</v>
      </c>
      <c r="L95" s="13" t="s">
        <v>119</v>
      </c>
      <c r="M95" s="13">
        <v>180</v>
      </c>
      <c r="N95" s="13">
        <v>130</v>
      </c>
      <c r="O95" s="13" t="s">
        <v>119</v>
      </c>
      <c r="P95" s="41">
        <v>160</v>
      </c>
      <c r="Q95" s="13" t="s">
        <v>119</v>
      </c>
      <c r="R95" s="13" t="s">
        <v>119</v>
      </c>
      <c r="S95" s="41" t="s">
        <v>119</v>
      </c>
      <c r="T95" s="12" t="s">
        <v>119</v>
      </c>
      <c r="U95" s="12" t="s">
        <v>119</v>
      </c>
      <c r="V95" s="41" t="s">
        <v>119</v>
      </c>
      <c r="W95" s="12" t="s">
        <v>119</v>
      </c>
      <c r="X95" s="12" t="s">
        <v>119</v>
      </c>
      <c r="Y95" s="11" t="s">
        <v>119</v>
      </c>
      <c r="Z95" s="34" t="s">
        <v>119</v>
      </c>
      <c r="AA95" s="10" t="s">
        <v>119</v>
      </c>
      <c r="AB95" s="14" t="s">
        <v>119</v>
      </c>
      <c r="AC95" s="10" t="s">
        <v>119</v>
      </c>
      <c r="AD95" s="37" t="s">
        <v>119</v>
      </c>
      <c r="AE95" s="14" t="s">
        <v>119</v>
      </c>
      <c r="AF95" s="14" t="s">
        <v>119</v>
      </c>
      <c r="AG95" s="10" t="str">
        <f>VLOOKUP(B95,'[1]Client GROUNDWATER - 1'!$A:$G,7,0)</f>
        <v>&lt;100</v>
      </c>
    </row>
    <row r="96" spans="1:33" x14ac:dyDescent="0.25">
      <c r="A96" s="56"/>
      <c r="B96" s="9" t="s">
        <v>128</v>
      </c>
      <c r="C96" s="4" t="s">
        <v>87</v>
      </c>
      <c r="D96" s="4">
        <v>100</v>
      </c>
      <c r="E96" s="41" t="s">
        <v>119</v>
      </c>
      <c r="F96" s="41" t="s">
        <v>119</v>
      </c>
      <c r="G96" s="41" t="s">
        <v>119</v>
      </c>
      <c r="H96" s="41" t="s">
        <v>119</v>
      </c>
      <c r="I96" s="41" t="s">
        <v>119</v>
      </c>
      <c r="J96" s="12" t="s">
        <v>119</v>
      </c>
      <c r="K96" s="13" t="s">
        <v>119</v>
      </c>
      <c r="L96" s="13" t="s">
        <v>119</v>
      </c>
      <c r="M96" s="13">
        <v>180</v>
      </c>
      <c r="N96" s="13">
        <v>130</v>
      </c>
      <c r="O96" s="13" t="s">
        <v>119</v>
      </c>
      <c r="P96" s="41">
        <v>160</v>
      </c>
      <c r="Q96" s="13" t="s">
        <v>119</v>
      </c>
      <c r="R96" s="13" t="s">
        <v>119</v>
      </c>
      <c r="S96" s="41" t="s">
        <v>119</v>
      </c>
      <c r="T96" s="12" t="s">
        <v>119</v>
      </c>
      <c r="U96" s="12" t="s">
        <v>119</v>
      </c>
      <c r="V96" s="41" t="s">
        <v>119</v>
      </c>
      <c r="W96" s="12" t="s">
        <v>119</v>
      </c>
      <c r="X96" s="12" t="s">
        <v>119</v>
      </c>
      <c r="Y96" s="11" t="s">
        <v>119</v>
      </c>
      <c r="Z96" s="34" t="s">
        <v>119</v>
      </c>
      <c r="AA96" s="10" t="s">
        <v>119</v>
      </c>
      <c r="AB96" s="14" t="s">
        <v>119</v>
      </c>
      <c r="AC96" s="10" t="s">
        <v>119</v>
      </c>
      <c r="AD96" s="37" t="s">
        <v>119</v>
      </c>
      <c r="AE96" s="14" t="s">
        <v>119</v>
      </c>
      <c r="AF96" s="14" t="s">
        <v>119</v>
      </c>
      <c r="AG96" s="10" t="str">
        <f>VLOOKUP(B96,'[1]Client GROUNDWATER - 1'!$A:$G,7,0)</f>
        <v>&lt;100</v>
      </c>
    </row>
    <row r="97" spans="1:33" x14ac:dyDescent="0.25">
      <c r="A97" s="51" t="s">
        <v>129</v>
      </c>
      <c r="B97" s="9" t="s">
        <v>130</v>
      </c>
      <c r="C97" s="4" t="s">
        <v>87</v>
      </c>
      <c r="D97" s="4">
        <v>1</v>
      </c>
      <c r="E97" s="41" t="s">
        <v>22</v>
      </c>
      <c r="F97" s="41" t="s">
        <v>22</v>
      </c>
      <c r="G97" s="41" t="s">
        <v>22</v>
      </c>
      <c r="H97" s="41" t="s">
        <v>22</v>
      </c>
      <c r="I97" s="41" t="s">
        <v>22</v>
      </c>
      <c r="J97" s="12" t="s">
        <v>22</v>
      </c>
      <c r="K97" s="13" t="s">
        <v>22</v>
      </c>
      <c r="L97" s="13" t="s">
        <v>22</v>
      </c>
      <c r="M97" s="13" t="s">
        <v>22</v>
      </c>
      <c r="N97" s="13" t="s">
        <v>22</v>
      </c>
      <c r="O97" s="13" t="s">
        <v>22</v>
      </c>
      <c r="P97" s="41" t="s">
        <v>22</v>
      </c>
      <c r="Q97" s="13" t="s">
        <v>22</v>
      </c>
      <c r="R97" s="13" t="s">
        <v>22</v>
      </c>
      <c r="S97" s="41" t="s">
        <v>22</v>
      </c>
      <c r="T97" s="12" t="s">
        <v>22</v>
      </c>
      <c r="U97" s="12" t="s">
        <v>22</v>
      </c>
      <c r="V97" s="41" t="s">
        <v>22</v>
      </c>
      <c r="W97" s="12" t="s">
        <v>115</v>
      </c>
      <c r="X97" s="12" t="s">
        <v>22</v>
      </c>
      <c r="Y97" s="11" t="s">
        <v>22</v>
      </c>
      <c r="Z97" s="34" t="s">
        <v>22</v>
      </c>
      <c r="AA97" s="10" t="s">
        <v>22</v>
      </c>
      <c r="AB97" s="14" t="s">
        <v>22</v>
      </c>
      <c r="AC97" s="10" t="s">
        <v>22</v>
      </c>
      <c r="AD97" s="37" t="s">
        <v>22</v>
      </c>
      <c r="AE97" s="14" t="s">
        <v>22</v>
      </c>
      <c r="AF97" s="14" t="s">
        <v>22</v>
      </c>
      <c r="AG97" s="10" t="str">
        <f>VLOOKUP(B97,'[1]Client GROUNDWATER - 1'!$A:$G,7,0)</f>
        <v>&lt;1</v>
      </c>
    </row>
    <row r="98" spans="1:33" x14ac:dyDescent="0.25">
      <c r="A98" s="53"/>
      <c r="B98" s="9" t="s">
        <v>131</v>
      </c>
      <c r="C98" s="4" t="s">
        <v>87</v>
      </c>
      <c r="D98" s="4">
        <v>2</v>
      </c>
      <c r="E98" s="41" t="s">
        <v>132</v>
      </c>
      <c r="F98" s="41" t="s">
        <v>132</v>
      </c>
      <c r="G98" s="41" t="s">
        <v>132</v>
      </c>
      <c r="H98" s="41" t="s">
        <v>132</v>
      </c>
      <c r="I98" s="41" t="s">
        <v>132</v>
      </c>
      <c r="J98" s="12" t="s">
        <v>132</v>
      </c>
      <c r="K98" s="13" t="s">
        <v>132</v>
      </c>
      <c r="L98" s="13" t="s">
        <v>132</v>
      </c>
      <c r="M98" s="13" t="s">
        <v>132</v>
      </c>
      <c r="N98" s="13" t="s">
        <v>132</v>
      </c>
      <c r="O98" s="13" t="s">
        <v>132</v>
      </c>
      <c r="P98" s="41" t="s">
        <v>132</v>
      </c>
      <c r="Q98" s="13" t="s">
        <v>132</v>
      </c>
      <c r="R98" s="13" t="s">
        <v>132</v>
      </c>
      <c r="S98" s="41" t="s">
        <v>132</v>
      </c>
      <c r="T98" s="12" t="s">
        <v>132</v>
      </c>
      <c r="U98" s="12" t="s">
        <v>132</v>
      </c>
      <c r="V98" s="41" t="s">
        <v>132</v>
      </c>
      <c r="W98" s="12" t="s">
        <v>132</v>
      </c>
      <c r="X98" s="12" t="s">
        <v>132</v>
      </c>
      <c r="Y98" s="11" t="s">
        <v>132</v>
      </c>
      <c r="Z98" s="34" t="s">
        <v>132</v>
      </c>
      <c r="AA98" s="10" t="s">
        <v>132</v>
      </c>
      <c r="AB98" s="14" t="s">
        <v>132</v>
      </c>
      <c r="AC98" s="10" t="s">
        <v>132</v>
      </c>
      <c r="AD98" s="37" t="s">
        <v>132</v>
      </c>
      <c r="AE98" s="14" t="s">
        <v>132</v>
      </c>
      <c r="AF98" s="14" t="s">
        <v>132</v>
      </c>
      <c r="AG98" s="10" t="str">
        <f>VLOOKUP(B98,'[1]Client GROUNDWATER - 1'!$A:$G,7,0)</f>
        <v>&lt;2</v>
      </c>
    </row>
    <row r="99" spans="1:33" x14ac:dyDescent="0.25">
      <c r="A99" s="53"/>
      <c r="B99" s="9" t="s">
        <v>133</v>
      </c>
      <c r="C99" s="4" t="s">
        <v>87</v>
      </c>
      <c r="D99" s="4">
        <v>2</v>
      </c>
      <c r="E99" s="41" t="s">
        <v>132</v>
      </c>
      <c r="F99" s="41" t="s">
        <v>132</v>
      </c>
      <c r="G99" s="41" t="s">
        <v>132</v>
      </c>
      <c r="H99" s="41" t="s">
        <v>132</v>
      </c>
      <c r="I99" s="41" t="s">
        <v>132</v>
      </c>
      <c r="J99" s="12" t="s">
        <v>132</v>
      </c>
      <c r="K99" s="13" t="s">
        <v>132</v>
      </c>
      <c r="L99" s="13" t="s">
        <v>132</v>
      </c>
      <c r="M99" s="13" t="s">
        <v>132</v>
      </c>
      <c r="N99" s="13" t="s">
        <v>132</v>
      </c>
      <c r="O99" s="13" t="s">
        <v>132</v>
      </c>
      <c r="P99" s="41" t="s">
        <v>132</v>
      </c>
      <c r="Q99" s="13" t="s">
        <v>132</v>
      </c>
      <c r="R99" s="13" t="s">
        <v>132</v>
      </c>
      <c r="S99" s="41" t="s">
        <v>132</v>
      </c>
      <c r="T99" s="12" t="s">
        <v>132</v>
      </c>
      <c r="U99" s="12" t="s">
        <v>132</v>
      </c>
      <c r="V99" s="41" t="s">
        <v>132</v>
      </c>
      <c r="W99" s="12" t="s">
        <v>115</v>
      </c>
      <c r="X99" s="12" t="s">
        <v>132</v>
      </c>
      <c r="Y99" s="11" t="s">
        <v>132</v>
      </c>
      <c r="Z99" s="34" t="s">
        <v>132</v>
      </c>
      <c r="AA99" s="10" t="s">
        <v>132</v>
      </c>
      <c r="AB99" s="14" t="s">
        <v>132</v>
      </c>
      <c r="AC99" s="10" t="s">
        <v>132</v>
      </c>
      <c r="AD99" s="37" t="s">
        <v>132</v>
      </c>
      <c r="AE99" s="14" t="s">
        <v>132</v>
      </c>
      <c r="AF99" s="14" t="s">
        <v>132</v>
      </c>
      <c r="AG99" s="10" t="str">
        <f>VLOOKUP(B99,'[1]Client GROUNDWATER - 1'!$A:$G,7,0)</f>
        <v>&lt;2</v>
      </c>
    </row>
    <row r="100" spans="1:33" x14ac:dyDescent="0.25">
      <c r="A100" s="53"/>
      <c r="B100" s="9" t="s">
        <v>134</v>
      </c>
      <c r="C100" s="4" t="s">
        <v>87</v>
      </c>
      <c r="D100" s="4">
        <v>2</v>
      </c>
      <c r="E100" s="41" t="s">
        <v>132</v>
      </c>
      <c r="F100" s="41" t="s">
        <v>132</v>
      </c>
      <c r="G100" s="41" t="s">
        <v>132</v>
      </c>
      <c r="H100" s="41" t="s">
        <v>132</v>
      </c>
      <c r="I100" s="41" t="s">
        <v>132</v>
      </c>
      <c r="J100" s="12" t="s">
        <v>132</v>
      </c>
      <c r="K100" s="13" t="s">
        <v>132</v>
      </c>
      <c r="L100" s="13" t="s">
        <v>132</v>
      </c>
      <c r="M100" s="13" t="s">
        <v>132</v>
      </c>
      <c r="N100" s="13" t="s">
        <v>132</v>
      </c>
      <c r="O100" s="13" t="s">
        <v>132</v>
      </c>
      <c r="P100" s="41" t="s">
        <v>132</v>
      </c>
      <c r="Q100" s="13" t="s">
        <v>132</v>
      </c>
      <c r="R100" s="13" t="s">
        <v>132</v>
      </c>
      <c r="S100" s="41" t="s">
        <v>132</v>
      </c>
      <c r="T100" s="12" t="s">
        <v>132</v>
      </c>
      <c r="U100" s="12" t="s">
        <v>132</v>
      </c>
      <c r="V100" s="41" t="s">
        <v>132</v>
      </c>
      <c r="W100" s="12" t="s">
        <v>115</v>
      </c>
      <c r="X100" s="12" t="s">
        <v>132</v>
      </c>
      <c r="Y100" s="11" t="s">
        <v>132</v>
      </c>
      <c r="Z100" s="34" t="s">
        <v>132</v>
      </c>
      <c r="AA100" s="10" t="s">
        <v>132</v>
      </c>
      <c r="AB100" s="14" t="s">
        <v>132</v>
      </c>
      <c r="AC100" s="10" t="s">
        <v>132</v>
      </c>
      <c r="AD100" s="37" t="s">
        <v>132</v>
      </c>
      <c r="AE100" s="14" t="s">
        <v>132</v>
      </c>
      <c r="AF100" s="14" t="s">
        <v>132</v>
      </c>
      <c r="AG100" s="10" t="str">
        <f>VLOOKUP(B100,'[1]Client GROUNDWATER - 1'!$A:$G,7,0)</f>
        <v>&lt;2</v>
      </c>
    </row>
    <row r="101" spans="1:33" x14ac:dyDescent="0.25">
      <c r="A101" s="53"/>
      <c r="B101" s="9" t="s">
        <v>135</v>
      </c>
      <c r="C101" s="4" t="s">
        <v>87</v>
      </c>
      <c r="D101" s="4">
        <v>2</v>
      </c>
      <c r="E101" s="41" t="s">
        <v>132</v>
      </c>
      <c r="F101" s="41" t="s">
        <v>132</v>
      </c>
      <c r="G101" s="41" t="s">
        <v>132</v>
      </c>
      <c r="H101" s="41" t="s">
        <v>132</v>
      </c>
      <c r="I101" s="41" t="s">
        <v>132</v>
      </c>
      <c r="J101" s="12" t="s">
        <v>132</v>
      </c>
      <c r="K101" s="13" t="s">
        <v>132</v>
      </c>
      <c r="L101" s="13" t="s">
        <v>132</v>
      </c>
      <c r="M101" s="13" t="s">
        <v>132</v>
      </c>
      <c r="N101" s="13" t="s">
        <v>132</v>
      </c>
      <c r="O101" s="13" t="s">
        <v>132</v>
      </c>
      <c r="P101" s="41" t="s">
        <v>132</v>
      </c>
      <c r="Q101" s="13" t="s">
        <v>132</v>
      </c>
      <c r="R101" s="13" t="s">
        <v>132</v>
      </c>
      <c r="S101" s="41" t="s">
        <v>132</v>
      </c>
      <c r="T101" s="12" t="s">
        <v>132</v>
      </c>
      <c r="U101" s="12" t="s">
        <v>132</v>
      </c>
      <c r="V101" s="41" t="s">
        <v>132</v>
      </c>
      <c r="W101" s="12" t="s">
        <v>115</v>
      </c>
      <c r="X101" s="12" t="s">
        <v>132</v>
      </c>
      <c r="Y101" s="11" t="s">
        <v>132</v>
      </c>
      <c r="Z101" s="34" t="s">
        <v>132</v>
      </c>
      <c r="AA101" s="10" t="s">
        <v>132</v>
      </c>
      <c r="AB101" s="14" t="s">
        <v>132</v>
      </c>
      <c r="AC101" s="10" t="s">
        <v>132</v>
      </c>
      <c r="AD101" s="37" t="s">
        <v>132</v>
      </c>
      <c r="AE101" s="14" t="s">
        <v>132</v>
      </c>
      <c r="AF101" s="14" t="s">
        <v>132</v>
      </c>
      <c r="AG101" s="10" t="str">
        <f>VLOOKUP(B101,'[1]Client GROUNDWATER - 1'!$A:$G,7,0)</f>
        <v>&lt;2</v>
      </c>
    </row>
    <row r="102" spans="1:33" x14ac:dyDescent="0.25">
      <c r="A102" s="53"/>
      <c r="B102" s="9" t="s">
        <v>136</v>
      </c>
      <c r="C102" s="4" t="s">
        <v>87</v>
      </c>
      <c r="D102" s="4">
        <v>2</v>
      </c>
      <c r="E102" s="41" t="s">
        <v>132</v>
      </c>
      <c r="F102" s="41" t="s">
        <v>132</v>
      </c>
      <c r="G102" s="41" t="s">
        <v>132</v>
      </c>
      <c r="H102" s="41" t="s">
        <v>132</v>
      </c>
      <c r="I102" s="41" t="s">
        <v>132</v>
      </c>
      <c r="J102" s="12" t="s">
        <v>132</v>
      </c>
      <c r="K102" s="13" t="s">
        <v>132</v>
      </c>
      <c r="L102" s="13" t="s">
        <v>132</v>
      </c>
      <c r="M102" s="13" t="s">
        <v>132</v>
      </c>
      <c r="N102" s="13" t="s">
        <v>132</v>
      </c>
      <c r="O102" s="13" t="s">
        <v>132</v>
      </c>
      <c r="P102" s="41" t="s">
        <v>132</v>
      </c>
      <c r="Q102" s="13" t="s">
        <v>132</v>
      </c>
      <c r="R102" s="13" t="s">
        <v>132</v>
      </c>
      <c r="S102" s="41" t="s">
        <v>132</v>
      </c>
      <c r="T102" s="12" t="s">
        <v>132</v>
      </c>
      <c r="U102" s="12" t="s">
        <v>132</v>
      </c>
      <c r="V102" s="41" t="s">
        <v>132</v>
      </c>
      <c r="W102" s="12" t="s">
        <v>88</v>
      </c>
      <c r="X102" s="12" t="s">
        <v>132</v>
      </c>
      <c r="Y102" s="11" t="s">
        <v>132</v>
      </c>
      <c r="Z102" s="34" t="s">
        <v>132</v>
      </c>
      <c r="AA102" s="10" t="s">
        <v>132</v>
      </c>
      <c r="AB102" s="14" t="s">
        <v>132</v>
      </c>
      <c r="AC102" s="10" t="s">
        <v>132</v>
      </c>
      <c r="AD102" s="37" t="s">
        <v>132</v>
      </c>
      <c r="AE102" s="14" t="s">
        <v>132</v>
      </c>
      <c r="AF102" s="14" t="s">
        <v>132</v>
      </c>
      <c r="AG102" s="10" t="str">
        <f>VLOOKUP(B102,'[1]Client GROUNDWATER - 1'!$A:$G,7,0)</f>
        <v>&lt;2</v>
      </c>
    </row>
    <row r="103" spans="1:33" x14ac:dyDescent="0.25">
      <c r="A103" s="53"/>
      <c r="B103" s="9" t="s">
        <v>137</v>
      </c>
      <c r="C103" s="4" t="s">
        <v>87</v>
      </c>
      <c r="D103" s="4">
        <v>1</v>
      </c>
      <c r="E103" s="41" t="s">
        <v>22</v>
      </c>
      <c r="F103" s="41" t="s">
        <v>22</v>
      </c>
      <c r="G103" s="41" t="s">
        <v>22</v>
      </c>
      <c r="H103" s="41" t="s">
        <v>22</v>
      </c>
      <c r="I103" s="41" t="s">
        <v>22</v>
      </c>
      <c r="J103" s="12" t="s">
        <v>22</v>
      </c>
      <c r="K103" s="13" t="s">
        <v>22</v>
      </c>
      <c r="L103" s="13" t="s">
        <v>22</v>
      </c>
      <c r="M103" s="13" t="s">
        <v>22</v>
      </c>
      <c r="N103" s="13" t="s">
        <v>22</v>
      </c>
      <c r="O103" s="13" t="s">
        <v>22</v>
      </c>
      <c r="P103" s="41" t="s">
        <v>22</v>
      </c>
      <c r="Q103" s="13" t="s">
        <v>22</v>
      </c>
      <c r="R103" s="13" t="s">
        <v>22</v>
      </c>
      <c r="S103" s="41" t="s">
        <v>22</v>
      </c>
      <c r="T103" s="12" t="s">
        <v>22</v>
      </c>
      <c r="U103" s="12" t="s">
        <v>22</v>
      </c>
      <c r="V103" s="41" t="s">
        <v>22</v>
      </c>
      <c r="W103" s="12" t="s">
        <v>22</v>
      </c>
      <c r="X103" s="12" t="s">
        <v>22</v>
      </c>
      <c r="Y103" s="11" t="s">
        <v>22</v>
      </c>
      <c r="Z103" s="34" t="s">
        <v>22</v>
      </c>
      <c r="AA103" s="10" t="s">
        <v>22</v>
      </c>
      <c r="AB103" s="14" t="s">
        <v>22</v>
      </c>
      <c r="AC103" s="10" t="s">
        <v>22</v>
      </c>
      <c r="AD103" s="37" t="s">
        <v>22</v>
      </c>
      <c r="AE103" s="14" t="s">
        <v>22</v>
      </c>
      <c r="AF103" s="14" t="s">
        <v>22</v>
      </c>
      <c r="AG103" s="10" t="str">
        <f>VLOOKUP(B103,'[1]Client GROUNDWATER - 1'!$A:$G,7,0)</f>
        <v>&lt;1</v>
      </c>
    </row>
    <row r="104" spans="1:33" x14ac:dyDescent="0.25">
      <c r="A104" s="53"/>
      <c r="B104" s="9" t="s">
        <v>177</v>
      </c>
      <c r="C104" s="4" t="s">
        <v>87</v>
      </c>
      <c r="D104" s="4">
        <v>1</v>
      </c>
      <c r="E104" s="41" t="s">
        <v>93</v>
      </c>
      <c r="F104" s="41" t="s">
        <v>93</v>
      </c>
      <c r="G104" s="41" t="s">
        <v>93</v>
      </c>
      <c r="H104" s="41" t="s">
        <v>93</v>
      </c>
      <c r="I104" s="41" t="s">
        <v>93</v>
      </c>
      <c r="J104" s="12" t="s">
        <v>93</v>
      </c>
      <c r="K104" s="13" t="s">
        <v>93</v>
      </c>
      <c r="L104" s="13" t="s">
        <v>93</v>
      </c>
      <c r="M104" s="13" t="s">
        <v>93</v>
      </c>
      <c r="N104" s="13" t="s">
        <v>93</v>
      </c>
      <c r="O104" s="13" t="s">
        <v>93</v>
      </c>
      <c r="P104" s="41" t="s">
        <v>93</v>
      </c>
      <c r="Q104" s="13" t="s">
        <v>22</v>
      </c>
      <c r="R104" s="13" t="s">
        <v>22</v>
      </c>
      <c r="S104" s="41" t="s">
        <v>22</v>
      </c>
      <c r="T104" s="12" t="s">
        <v>94</v>
      </c>
      <c r="U104" s="12" t="s">
        <v>95</v>
      </c>
      <c r="V104" s="41" t="s">
        <v>94</v>
      </c>
      <c r="W104" s="12" t="s">
        <v>94</v>
      </c>
      <c r="X104" s="12" t="s">
        <v>95</v>
      </c>
      <c r="Y104" s="11" t="s">
        <v>95</v>
      </c>
      <c r="Z104" s="34" t="s">
        <v>95</v>
      </c>
      <c r="AA104" s="10" t="s">
        <v>95</v>
      </c>
      <c r="AB104" s="14" t="s">
        <v>95</v>
      </c>
      <c r="AC104" s="10" t="s">
        <v>95</v>
      </c>
      <c r="AD104" s="37" t="s">
        <v>93</v>
      </c>
      <c r="AE104" s="14" t="s">
        <v>95</v>
      </c>
      <c r="AF104" s="14" t="s">
        <v>95</v>
      </c>
      <c r="AG104" s="10" t="str">
        <f>VLOOKUP(B104,'[1]Client GROUNDWATER - 1'!$A:$G,7,0)</f>
        <v>&lt;5</v>
      </c>
    </row>
    <row r="105" spans="1:33" x14ac:dyDescent="0.25">
      <c r="A105" s="53"/>
      <c r="B105" s="9" t="s">
        <v>138</v>
      </c>
      <c r="C105" s="4" t="s">
        <v>24</v>
      </c>
      <c r="D105" s="4">
        <v>0.05</v>
      </c>
      <c r="E105" s="4">
        <v>0.28999999999999998</v>
      </c>
      <c r="F105" s="41">
        <v>0.57999999999999996</v>
      </c>
      <c r="G105" s="41">
        <v>0.61</v>
      </c>
      <c r="H105" s="41">
        <v>0.61</v>
      </c>
      <c r="I105" s="41">
        <v>0.5</v>
      </c>
      <c r="J105" s="12">
        <v>0.6</v>
      </c>
      <c r="K105" s="13">
        <v>0.52</v>
      </c>
      <c r="L105" s="13">
        <v>0.68</v>
      </c>
      <c r="M105" s="13">
        <v>0.44</v>
      </c>
      <c r="N105" s="13">
        <v>0.39</v>
      </c>
      <c r="O105" s="13">
        <v>0.3</v>
      </c>
      <c r="P105" s="41">
        <v>0.35</v>
      </c>
      <c r="Q105" s="13">
        <v>0.38</v>
      </c>
      <c r="R105" s="13" t="s">
        <v>25</v>
      </c>
      <c r="S105" s="41">
        <v>0.34</v>
      </c>
      <c r="T105" s="12">
        <v>0.64</v>
      </c>
      <c r="U105" s="12">
        <v>0.51</v>
      </c>
      <c r="V105" s="41">
        <v>0.45</v>
      </c>
      <c r="W105" s="12">
        <v>0.52</v>
      </c>
      <c r="X105" s="12">
        <v>0.46</v>
      </c>
      <c r="Y105" s="14">
        <v>0.52</v>
      </c>
      <c r="Z105" s="21" t="s">
        <v>25</v>
      </c>
      <c r="AA105" s="10">
        <v>0.38</v>
      </c>
      <c r="AB105" s="14">
        <v>0.32</v>
      </c>
      <c r="AC105" s="14">
        <v>0.39</v>
      </c>
      <c r="AD105" s="34">
        <v>0.33</v>
      </c>
      <c r="AE105" s="14">
        <v>0.48</v>
      </c>
      <c r="AF105" s="14">
        <v>0.39</v>
      </c>
      <c r="AG105" s="10">
        <v>0.61</v>
      </c>
    </row>
    <row r="106" spans="1:33" x14ac:dyDescent="0.25">
      <c r="A106" s="53"/>
      <c r="B106" s="9" t="s">
        <v>139</v>
      </c>
      <c r="C106" s="4" t="s">
        <v>24</v>
      </c>
      <c r="D106" s="4">
        <v>0.1</v>
      </c>
      <c r="E106" s="4">
        <v>0.13</v>
      </c>
      <c r="F106" s="41">
        <v>0.21</v>
      </c>
      <c r="G106" s="41">
        <v>0.23</v>
      </c>
      <c r="H106" s="41">
        <v>0.22</v>
      </c>
      <c r="I106" s="41">
        <v>0.15</v>
      </c>
      <c r="J106" s="12">
        <v>0.17</v>
      </c>
      <c r="K106" s="13">
        <v>0.24</v>
      </c>
      <c r="L106" s="13">
        <v>0.25</v>
      </c>
      <c r="M106" s="13">
        <v>0.21</v>
      </c>
      <c r="N106" s="13" t="s">
        <v>140</v>
      </c>
      <c r="O106" s="13">
        <v>0.11</v>
      </c>
      <c r="P106" s="41">
        <v>0.24</v>
      </c>
      <c r="Q106" s="13">
        <v>0.17</v>
      </c>
      <c r="R106" s="13" t="s">
        <v>25</v>
      </c>
      <c r="S106" s="41">
        <v>0.19</v>
      </c>
      <c r="T106" s="12">
        <v>0.27</v>
      </c>
      <c r="U106" s="12">
        <v>0.24</v>
      </c>
      <c r="V106" s="41">
        <v>0.44</v>
      </c>
      <c r="W106" s="12">
        <v>0.11</v>
      </c>
      <c r="X106" s="12">
        <v>0.21</v>
      </c>
      <c r="Y106" s="11">
        <v>0.28000000000000003</v>
      </c>
      <c r="Z106" s="21" t="s">
        <v>25</v>
      </c>
      <c r="AA106" s="10">
        <v>0.17</v>
      </c>
      <c r="AB106" s="14">
        <v>0.16</v>
      </c>
      <c r="AC106" s="14">
        <v>0.14000000000000001</v>
      </c>
      <c r="AD106" s="34">
        <v>0.19</v>
      </c>
      <c r="AE106" s="14">
        <v>0.21</v>
      </c>
      <c r="AF106" s="14" t="s">
        <v>140</v>
      </c>
      <c r="AG106" s="10">
        <v>0.28000000000000003</v>
      </c>
    </row>
    <row r="107" spans="1:33" x14ac:dyDescent="0.25">
      <c r="A107" s="53"/>
      <c r="B107" s="9" t="s">
        <v>141</v>
      </c>
      <c r="C107" s="4" t="s">
        <v>84</v>
      </c>
      <c r="D107" s="4">
        <v>1</v>
      </c>
      <c r="E107" s="4">
        <v>26.6</v>
      </c>
      <c r="F107" s="41">
        <v>27</v>
      </c>
      <c r="G107" s="41">
        <v>27.2</v>
      </c>
      <c r="H107" s="41">
        <v>18.3</v>
      </c>
      <c r="I107" s="41">
        <v>23</v>
      </c>
      <c r="J107" s="12">
        <v>28.7</v>
      </c>
      <c r="K107" s="13">
        <v>18.7</v>
      </c>
      <c r="L107" s="13">
        <v>22.3</v>
      </c>
      <c r="M107" s="13">
        <v>37.4</v>
      </c>
      <c r="N107" s="13">
        <v>15.1</v>
      </c>
      <c r="O107" s="13">
        <v>17.5</v>
      </c>
      <c r="P107" s="41">
        <v>20.9</v>
      </c>
      <c r="Q107" s="13" t="s">
        <v>25</v>
      </c>
      <c r="R107" s="13" t="s">
        <v>25</v>
      </c>
      <c r="S107" s="41" t="s">
        <v>25</v>
      </c>
      <c r="T107" s="12" t="s">
        <v>25</v>
      </c>
      <c r="U107" s="12" t="s">
        <v>25</v>
      </c>
      <c r="V107" s="12" t="s">
        <v>25</v>
      </c>
      <c r="W107" s="12" t="s">
        <v>25</v>
      </c>
      <c r="X107" s="12" t="s">
        <v>25</v>
      </c>
      <c r="Y107" s="13" t="s">
        <v>25</v>
      </c>
      <c r="Z107" s="34" t="s">
        <v>25</v>
      </c>
      <c r="AA107" s="14" t="s">
        <v>25</v>
      </c>
      <c r="AB107" s="14" t="s">
        <v>25</v>
      </c>
      <c r="AC107" s="10">
        <v>33</v>
      </c>
      <c r="AD107" s="37">
        <v>34.799999999999997</v>
      </c>
      <c r="AE107" s="14">
        <v>28.5</v>
      </c>
      <c r="AF107" s="14">
        <v>17.399999999999999</v>
      </c>
      <c r="AG107" s="10" t="str">
        <f>VLOOKUP(B107,'[1]Client GROUNDWATER - 1'!$A:$G,7,0)</f>
        <v>21.9</v>
      </c>
    </row>
    <row r="108" spans="1:33" x14ac:dyDescent="0.25">
      <c r="A108" s="53"/>
      <c r="B108" s="9" t="s">
        <v>142</v>
      </c>
      <c r="C108" s="4" t="s">
        <v>84</v>
      </c>
      <c r="D108" s="4">
        <v>1</v>
      </c>
      <c r="E108" s="4">
        <v>52.9</v>
      </c>
      <c r="F108" s="41">
        <v>57.4</v>
      </c>
      <c r="G108" s="41">
        <v>55.9</v>
      </c>
      <c r="H108" s="41">
        <v>41.1</v>
      </c>
      <c r="I108" s="41">
        <v>53.2</v>
      </c>
      <c r="J108" s="12">
        <v>58.3</v>
      </c>
      <c r="K108" s="12">
        <v>46.9</v>
      </c>
      <c r="L108" s="12">
        <v>53.5</v>
      </c>
      <c r="M108" s="12">
        <v>70.7</v>
      </c>
      <c r="N108" s="12">
        <v>38.5</v>
      </c>
      <c r="O108" s="12">
        <v>35.200000000000003</v>
      </c>
      <c r="P108" s="41">
        <v>44.2</v>
      </c>
      <c r="Q108" s="12" t="s">
        <v>25</v>
      </c>
      <c r="R108" s="12" t="s">
        <v>25</v>
      </c>
      <c r="S108" s="41" t="s">
        <v>25</v>
      </c>
      <c r="T108" s="12" t="s">
        <v>25</v>
      </c>
      <c r="U108" s="12" t="s">
        <v>25</v>
      </c>
      <c r="V108" s="12" t="s">
        <v>25</v>
      </c>
      <c r="W108" s="12" t="s">
        <v>25</v>
      </c>
      <c r="X108" s="12" t="s">
        <v>25</v>
      </c>
      <c r="Y108" s="13" t="s">
        <v>25</v>
      </c>
      <c r="Z108" s="34" t="s">
        <v>25</v>
      </c>
      <c r="AA108" s="14" t="s">
        <v>25</v>
      </c>
      <c r="AB108" s="14" t="s">
        <v>25</v>
      </c>
      <c r="AC108" s="10">
        <v>67.3</v>
      </c>
      <c r="AD108" s="37">
        <v>64.099999999999994</v>
      </c>
      <c r="AE108" s="14">
        <v>58</v>
      </c>
      <c r="AF108" s="14">
        <v>46.6</v>
      </c>
      <c r="AG108" s="10" t="str">
        <f>VLOOKUP(B108,'[1]Client GROUNDWATER - 1'!$A:$G,7,0)</f>
        <v>51.3</v>
      </c>
    </row>
    <row r="109" spans="1:33" x14ac:dyDescent="0.25">
      <c r="A109" s="53"/>
      <c r="B109" s="9" t="s">
        <v>143</v>
      </c>
      <c r="C109" s="4" t="s">
        <v>84</v>
      </c>
      <c r="D109" s="4">
        <v>1</v>
      </c>
      <c r="E109" s="4">
        <v>64.2</v>
      </c>
      <c r="F109" s="41">
        <v>66.7</v>
      </c>
      <c r="G109" s="41">
        <v>59.2</v>
      </c>
      <c r="H109" s="41">
        <v>56.6</v>
      </c>
      <c r="I109" s="41">
        <v>54.7</v>
      </c>
      <c r="J109" s="12">
        <v>64.400000000000006</v>
      </c>
      <c r="K109" s="12">
        <v>47.2</v>
      </c>
      <c r="L109" s="12">
        <v>38.200000000000003</v>
      </c>
      <c r="M109" s="12">
        <v>98.4</v>
      </c>
      <c r="N109" s="12">
        <v>30.2</v>
      </c>
      <c r="O109" s="12">
        <v>38.6</v>
      </c>
      <c r="P109" s="41">
        <v>56.4</v>
      </c>
      <c r="Q109" s="12" t="s">
        <v>25</v>
      </c>
      <c r="R109" s="12" t="s">
        <v>25</v>
      </c>
      <c r="S109" s="41" t="s">
        <v>25</v>
      </c>
      <c r="T109" s="12" t="s">
        <v>25</v>
      </c>
      <c r="U109" s="12" t="s">
        <v>25</v>
      </c>
      <c r="V109" s="12" t="s">
        <v>25</v>
      </c>
      <c r="W109" s="12" t="s">
        <v>25</v>
      </c>
      <c r="X109" s="12" t="s">
        <v>25</v>
      </c>
      <c r="Y109" s="13" t="s">
        <v>25</v>
      </c>
      <c r="Z109" s="34" t="s">
        <v>25</v>
      </c>
      <c r="AA109" s="14" t="s">
        <v>25</v>
      </c>
      <c r="AB109" s="14" t="s">
        <v>25</v>
      </c>
      <c r="AC109" s="10">
        <v>89.6</v>
      </c>
      <c r="AD109" s="37">
        <v>70.099999999999994</v>
      </c>
      <c r="AE109" s="14">
        <v>53.5</v>
      </c>
      <c r="AF109" s="14">
        <v>49.6</v>
      </c>
      <c r="AG109" s="10" t="str">
        <f>VLOOKUP(B109,'[1]Client GROUNDWATER - 1'!$A:$G,7,0)</f>
        <v>72.1</v>
      </c>
    </row>
    <row r="110" spans="1:33" x14ac:dyDescent="0.25">
      <c r="A110" s="53"/>
      <c r="B110" s="9" t="s">
        <v>144</v>
      </c>
      <c r="C110" s="4" t="s">
        <v>84</v>
      </c>
      <c r="D110" s="4">
        <v>1</v>
      </c>
      <c r="E110" s="4">
        <v>56.2</v>
      </c>
      <c r="F110" s="41">
        <v>69.3</v>
      </c>
      <c r="G110" s="41">
        <v>66</v>
      </c>
      <c r="H110" s="41">
        <v>55.6</v>
      </c>
      <c r="I110" s="41">
        <v>66</v>
      </c>
      <c r="J110" s="12">
        <v>67.900000000000006</v>
      </c>
      <c r="K110" s="12">
        <v>60</v>
      </c>
      <c r="L110" s="12">
        <v>65.2</v>
      </c>
      <c r="M110" s="12">
        <v>82.9</v>
      </c>
      <c r="N110" s="12">
        <v>75</v>
      </c>
      <c r="O110" s="12">
        <v>52.5</v>
      </c>
      <c r="P110" s="41">
        <v>61.4</v>
      </c>
      <c r="Q110" s="12">
        <v>59.1</v>
      </c>
      <c r="R110" s="12">
        <v>61.5</v>
      </c>
      <c r="S110" s="41">
        <v>56.8</v>
      </c>
      <c r="T110" s="12">
        <v>51</v>
      </c>
      <c r="U110" s="12">
        <v>48.8</v>
      </c>
      <c r="V110" s="41">
        <v>50.5</v>
      </c>
      <c r="W110" s="12">
        <v>68.400000000000006</v>
      </c>
      <c r="X110" s="12">
        <v>73</v>
      </c>
      <c r="Y110" s="11">
        <v>55.5</v>
      </c>
      <c r="Z110" s="34">
        <v>67.7</v>
      </c>
      <c r="AA110" s="10">
        <v>66.900000000000006</v>
      </c>
      <c r="AB110" s="14">
        <v>78.599999999999994</v>
      </c>
      <c r="AC110" s="10">
        <v>70.2</v>
      </c>
      <c r="AD110" s="37">
        <v>66.599999999999994</v>
      </c>
      <c r="AE110" s="14">
        <v>61.9</v>
      </c>
      <c r="AF110" s="14">
        <v>60.7</v>
      </c>
      <c r="AG110" s="10" t="str">
        <f>VLOOKUP(B110,'[1]Client GROUNDWATER - 1'!$A:$G,7,0)</f>
        <v>58.1</v>
      </c>
    </row>
    <row r="111" spans="1:33" x14ac:dyDescent="0.25">
      <c r="A111" s="53"/>
      <c r="B111" s="9" t="s">
        <v>145</v>
      </c>
      <c r="C111" s="4" t="s">
        <v>84</v>
      </c>
      <c r="D111" s="4">
        <v>1</v>
      </c>
      <c r="E111" s="4">
        <v>74.2</v>
      </c>
      <c r="F111" s="41">
        <v>90.7</v>
      </c>
      <c r="G111" s="41">
        <v>89.2</v>
      </c>
      <c r="H111" s="41">
        <v>74.5</v>
      </c>
      <c r="I111" s="41">
        <v>74.400000000000006</v>
      </c>
      <c r="J111" s="12">
        <v>98.3</v>
      </c>
      <c r="K111" s="12">
        <v>74</v>
      </c>
      <c r="L111" s="12">
        <v>76.2</v>
      </c>
      <c r="M111" s="12">
        <v>102</v>
      </c>
      <c r="N111" s="12">
        <v>72</v>
      </c>
      <c r="O111" s="12">
        <v>60.2</v>
      </c>
      <c r="P111" s="41">
        <v>77.2</v>
      </c>
      <c r="Q111" s="12">
        <v>81.8</v>
      </c>
      <c r="R111" s="12">
        <v>85.7</v>
      </c>
      <c r="S111" s="41">
        <v>86.2</v>
      </c>
      <c r="T111" s="12">
        <v>51.8</v>
      </c>
      <c r="U111" s="12">
        <v>68.5</v>
      </c>
      <c r="V111" s="41">
        <v>64.8</v>
      </c>
      <c r="W111" s="12">
        <v>83.9</v>
      </c>
      <c r="X111" s="12">
        <v>81.2</v>
      </c>
      <c r="Y111" s="11">
        <v>58.1</v>
      </c>
      <c r="Z111" s="34">
        <v>74.400000000000006</v>
      </c>
      <c r="AA111" s="10">
        <v>71.599999999999994</v>
      </c>
      <c r="AB111" s="14">
        <v>78.099999999999994</v>
      </c>
      <c r="AC111" s="10">
        <v>86.3</v>
      </c>
      <c r="AD111" s="37">
        <v>85.2</v>
      </c>
      <c r="AE111" s="14">
        <v>70.2</v>
      </c>
      <c r="AF111" s="14">
        <v>63.3</v>
      </c>
      <c r="AG111" s="10" t="str">
        <f>VLOOKUP(B111,'[1]Client GROUNDWATER - 1'!$A:$G,7,0)</f>
        <v>70.6</v>
      </c>
    </row>
    <row r="112" spans="1:33" x14ac:dyDescent="0.25">
      <c r="A112" s="53"/>
      <c r="B112" s="9" t="s">
        <v>146</v>
      </c>
      <c r="C112" s="4" t="s">
        <v>84</v>
      </c>
      <c r="D112" s="4">
        <v>1</v>
      </c>
      <c r="E112" s="4">
        <v>87</v>
      </c>
      <c r="F112" s="41">
        <v>98.3</v>
      </c>
      <c r="G112" s="41">
        <v>92.8</v>
      </c>
      <c r="H112" s="41">
        <v>95.1</v>
      </c>
      <c r="I112" s="41">
        <v>75.5</v>
      </c>
      <c r="J112" s="12">
        <v>95.6</v>
      </c>
      <c r="K112" s="12">
        <v>96.6</v>
      </c>
      <c r="L112" s="12">
        <v>90.7</v>
      </c>
      <c r="M112" s="12">
        <v>103</v>
      </c>
      <c r="N112" s="12">
        <v>91.9</v>
      </c>
      <c r="O112" s="12">
        <v>66.7</v>
      </c>
      <c r="P112" s="41">
        <v>84.3</v>
      </c>
      <c r="Q112" s="12">
        <v>70.400000000000006</v>
      </c>
      <c r="R112" s="12">
        <v>74.2</v>
      </c>
      <c r="S112" s="41">
        <v>75.900000000000006</v>
      </c>
      <c r="T112" s="12">
        <v>55.6</v>
      </c>
      <c r="U112" s="12">
        <v>70.400000000000006</v>
      </c>
      <c r="V112" s="41">
        <v>72.599999999999994</v>
      </c>
      <c r="W112" s="12">
        <v>96.1</v>
      </c>
      <c r="X112" s="12">
        <v>81.099999999999994</v>
      </c>
      <c r="Y112" s="11">
        <v>60.3</v>
      </c>
      <c r="Z112" s="34">
        <v>74.7</v>
      </c>
      <c r="AA112" s="10">
        <v>75.3</v>
      </c>
      <c r="AB112" s="14">
        <v>81.2</v>
      </c>
      <c r="AC112" s="10">
        <v>73.7</v>
      </c>
      <c r="AD112" s="37">
        <v>91.9</v>
      </c>
      <c r="AE112" s="14">
        <v>72.2</v>
      </c>
      <c r="AF112" s="14">
        <v>65.3</v>
      </c>
      <c r="AG112" s="10" t="str">
        <f>VLOOKUP(B112,'[1]Client GROUNDWATER - 1'!$A:$G,7,0)</f>
        <v>88.3</v>
      </c>
    </row>
    <row r="113" spans="1:33" x14ac:dyDescent="0.25">
      <c r="A113" s="53"/>
      <c r="B113" s="9" t="s">
        <v>147</v>
      </c>
      <c r="C113" s="4" t="s">
        <v>84</v>
      </c>
      <c r="D113" s="4">
        <v>2</v>
      </c>
      <c r="E113" s="4">
        <v>115</v>
      </c>
      <c r="F113" s="41">
        <v>93.3</v>
      </c>
      <c r="G113" s="41">
        <v>86.9</v>
      </c>
      <c r="H113" s="41">
        <v>119</v>
      </c>
      <c r="I113" s="41">
        <v>121</v>
      </c>
      <c r="J113" s="12">
        <v>107</v>
      </c>
      <c r="K113" s="12">
        <v>119</v>
      </c>
      <c r="L113" s="12">
        <v>110</v>
      </c>
      <c r="M113" s="12">
        <v>95.7</v>
      </c>
      <c r="N113" s="12">
        <v>92.8</v>
      </c>
      <c r="O113" s="12">
        <v>109</v>
      </c>
      <c r="P113" s="41">
        <v>125</v>
      </c>
      <c r="Q113" s="12">
        <v>96.6</v>
      </c>
      <c r="R113" s="12">
        <v>85.8</v>
      </c>
      <c r="S113" s="41">
        <v>107</v>
      </c>
      <c r="T113" s="12">
        <v>110</v>
      </c>
      <c r="U113" s="12">
        <v>85.1</v>
      </c>
      <c r="V113" s="41">
        <v>109</v>
      </c>
      <c r="W113" s="12">
        <v>101</v>
      </c>
      <c r="X113" s="12">
        <v>89.2</v>
      </c>
      <c r="Y113" s="11">
        <v>102</v>
      </c>
      <c r="Z113" s="34">
        <v>109</v>
      </c>
      <c r="AA113" s="10">
        <v>83.5</v>
      </c>
      <c r="AB113" s="14">
        <v>107</v>
      </c>
      <c r="AC113" s="10">
        <v>109</v>
      </c>
      <c r="AD113" s="37">
        <v>113</v>
      </c>
      <c r="AE113" s="14">
        <v>97</v>
      </c>
      <c r="AF113" s="14">
        <v>97.9</v>
      </c>
      <c r="AG113" s="10" t="str">
        <f>VLOOKUP(B113,'[1]Client GROUNDWATER - 1'!$A:$G,7,0)</f>
        <v>105</v>
      </c>
    </row>
    <row r="114" spans="1:33" x14ac:dyDescent="0.25">
      <c r="A114" s="53"/>
      <c r="B114" s="9" t="s">
        <v>148</v>
      </c>
      <c r="C114" s="4" t="s">
        <v>84</v>
      </c>
      <c r="D114" s="4">
        <v>2</v>
      </c>
      <c r="E114" s="4">
        <v>110</v>
      </c>
      <c r="F114" s="41" t="s">
        <v>151</v>
      </c>
      <c r="G114" s="41">
        <v>89.1</v>
      </c>
      <c r="H114" s="41">
        <v>102</v>
      </c>
      <c r="I114" s="41">
        <v>106</v>
      </c>
      <c r="J114" s="12">
        <v>88.2</v>
      </c>
      <c r="K114" s="12">
        <v>112</v>
      </c>
      <c r="L114" s="12">
        <v>106</v>
      </c>
      <c r="M114" s="12">
        <v>98.1</v>
      </c>
      <c r="N114" s="12">
        <v>117</v>
      </c>
      <c r="O114" s="12">
        <v>111</v>
      </c>
      <c r="P114" s="41">
        <v>113</v>
      </c>
      <c r="Q114" s="12">
        <v>105</v>
      </c>
      <c r="R114" s="12">
        <v>108</v>
      </c>
      <c r="S114" s="41">
        <v>109</v>
      </c>
      <c r="T114" s="12">
        <v>95.3</v>
      </c>
      <c r="U114" s="12">
        <v>86.4</v>
      </c>
      <c r="V114" s="41">
        <v>90.5</v>
      </c>
      <c r="W114" s="12">
        <v>109</v>
      </c>
      <c r="X114" s="12">
        <v>110</v>
      </c>
      <c r="Y114" s="11">
        <v>102</v>
      </c>
      <c r="Z114" s="34">
        <v>106</v>
      </c>
      <c r="AA114" s="10">
        <v>95.2</v>
      </c>
      <c r="AB114" s="14">
        <v>100</v>
      </c>
      <c r="AC114" s="10">
        <v>97.8</v>
      </c>
      <c r="AD114" s="37">
        <v>111</v>
      </c>
      <c r="AE114" s="14">
        <v>101</v>
      </c>
      <c r="AF114" s="14">
        <v>102</v>
      </c>
      <c r="AG114" s="10" t="str">
        <f>VLOOKUP(B114,'[1]Client GROUNDWATER - 1'!$A:$G,7,0)</f>
        <v>116</v>
      </c>
    </row>
    <row r="115" spans="1:33" x14ac:dyDescent="0.25">
      <c r="A115" s="54"/>
      <c r="B115" s="9" t="s">
        <v>149</v>
      </c>
      <c r="C115" s="4" t="s">
        <v>84</v>
      </c>
      <c r="D115" s="4">
        <v>2</v>
      </c>
      <c r="E115" s="4">
        <v>109</v>
      </c>
      <c r="F115" s="41" t="s">
        <v>152</v>
      </c>
      <c r="G115" s="41">
        <v>93.3</v>
      </c>
      <c r="H115" s="41">
        <v>116</v>
      </c>
      <c r="I115" s="41">
        <v>118</v>
      </c>
      <c r="J115" s="12">
        <v>82.4</v>
      </c>
      <c r="K115" s="12">
        <v>112</v>
      </c>
      <c r="L115" s="12">
        <v>107</v>
      </c>
      <c r="M115" s="12">
        <v>101</v>
      </c>
      <c r="N115" s="12">
        <v>110</v>
      </c>
      <c r="O115" s="12">
        <v>116</v>
      </c>
      <c r="P115" s="41">
        <v>101</v>
      </c>
      <c r="Q115" s="12">
        <v>110</v>
      </c>
      <c r="R115" s="12">
        <v>99.5</v>
      </c>
      <c r="S115" s="41">
        <v>116</v>
      </c>
      <c r="T115" s="12">
        <v>97.8</v>
      </c>
      <c r="U115" s="12">
        <v>85.1</v>
      </c>
      <c r="V115" s="41">
        <v>98.1</v>
      </c>
      <c r="W115" s="12">
        <v>98.3</v>
      </c>
      <c r="X115" s="12">
        <v>131</v>
      </c>
      <c r="Y115" s="11">
        <v>105</v>
      </c>
      <c r="Z115" s="34">
        <v>99.2</v>
      </c>
      <c r="AA115" s="10">
        <v>105</v>
      </c>
      <c r="AB115" s="14">
        <v>93.8</v>
      </c>
      <c r="AC115" s="10">
        <v>92.6</v>
      </c>
      <c r="AD115" s="37">
        <v>99.2</v>
      </c>
      <c r="AE115" s="14">
        <v>110</v>
      </c>
      <c r="AF115" s="14">
        <v>116</v>
      </c>
      <c r="AG115" s="10" t="str">
        <f>VLOOKUP(B115,'[1]Client GROUNDWATER - 1'!$A:$G,7,0)</f>
        <v>114</v>
      </c>
    </row>
  </sheetData>
  <autoFilter ref="A3:D3" xr:uid="{00000000-0001-0000-0200-000000000000}"/>
  <mergeCells count="6">
    <mergeCell ref="A97:A115"/>
    <mergeCell ref="A4:A6"/>
    <mergeCell ref="A7:A63"/>
    <mergeCell ref="A64:A66"/>
    <mergeCell ref="A67:A84"/>
    <mergeCell ref="A85:A96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7313-1612-4FEF-9312-B54B84CEA056}">
  <sheetPr codeName="Sheet8"/>
  <dimension ref="A1:AG115"/>
  <sheetViews>
    <sheetView zoomScale="85" zoomScaleNormal="85" workbookViewId="0">
      <pane xSplit="4" ySplit="3" topLeftCell="P4" activePane="bottomRight" state="frozen"/>
      <selection pane="topRight" activeCell="K1" sqref="K1"/>
      <selection pane="bottomLeft" activeCell="A4" sqref="A4"/>
      <selection pane="bottomRight" activeCell="AG6" sqref="AG6"/>
    </sheetView>
  </sheetViews>
  <sheetFormatPr defaultRowHeight="12.5" x14ac:dyDescent="0.25"/>
  <cols>
    <col min="1" max="1" width="16.1796875" customWidth="1"/>
    <col min="2" max="2" width="41.453125" bestFit="1" customWidth="1"/>
    <col min="3" max="3" width="12.26953125" style="2" customWidth="1"/>
    <col min="4" max="4" width="21.54296875" style="2" customWidth="1"/>
    <col min="5" max="5" width="14.453125" customWidth="1"/>
    <col min="6" max="10" width="15.453125" customWidth="1"/>
    <col min="11" max="12" width="13.81640625" customWidth="1"/>
    <col min="13" max="13" width="12" customWidth="1"/>
    <col min="14" max="14" width="11" customWidth="1"/>
    <col min="15" max="15" width="10.453125" customWidth="1"/>
    <col min="16" max="16" width="10.81640625" bestFit="1" customWidth="1"/>
    <col min="17" max="17" width="10.7265625" customWidth="1"/>
    <col min="18" max="18" width="10.453125" customWidth="1"/>
    <col min="19" max="19" width="11.453125" customWidth="1"/>
    <col min="20" max="20" width="10.54296875" bestFit="1" customWidth="1"/>
    <col min="21" max="22" width="9.54296875" bestFit="1" customWidth="1"/>
    <col min="23" max="25" width="10.54296875" bestFit="1" customWidth="1"/>
    <col min="26" max="26" width="11.1796875" bestFit="1" customWidth="1"/>
    <col min="27" max="27" width="10.54296875" bestFit="1" customWidth="1"/>
    <col min="28" max="28" width="10.81640625" bestFit="1" customWidth="1"/>
    <col min="29" max="31" width="9.54296875" bestFit="1" customWidth="1"/>
    <col min="32" max="32" width="10.54296875" bestFit="1" customWidth="1"/>
    <col min="33" max="33" width="9.54296875" bestFit="1" customWidth="1"/>
  </cols>
  <sheetData>
    <row r="1" spans="1:33" ht="30.75" customHeight="1" x14ac:dyDescent="0.25">
      <c r="A1" s="5" t="s">
        <v>153</v>
      </c>
      <c r="C1" s="1"/>
    </row>
    <row r="2" spans="1:33" ht="30.75" customHeight="1" x14ac:dyDescent="0.25">
      <c r="A2" s="5" t="s">
        <v>1</v>
      </c>
      <c r="C2" s="1"/>
      <c r="D2" s="28"/>
    </row>
    <row r="3" spans="1:33" ht="30" customHeight="1" x14ac:dyDescent="0.25">
      <c r="A3" s="6" t="s">
        <v>2</v>
      </c>
      <c r="B3" s="6" t="s">
        <v>3</v>
      </c>
      <c r="C3" s="3" t="s">
        <v>4</v>
      </c>
      <c r="D3" s="7" t="s">
        <v>5</v>
      </c>
      <c r="E3" s="8">
        <v>44503</v>
      </c>
      <c r="F3" s="8">
        <v>44514</v>
      </c>
      <c r="G3" s="8">
        <v>44517</v>
      </c>
      <c r="H3" s="8">
        <v>44521</v>
      </c>
      <c r="I3" s="8">
        <v>44524</v>
      </c>
      <c r="J3" s="8">
        <v>44528</v>
      </c>
      <c r="K3" s="8">
        <v>44531</v>
      </c>
      <c r="L3" s="8">
        <v>44538</v>
      </c>
      <c r="M3" s="8">
        <v>44570</v>
      </c>
      <c r="N3" s="8">
        <v>44587</v>
      </c>
      <c r="O3" s="8">
        <v>44601</v>
      </c>
      <c r="P3" s="8">
        <v>44615</v>
      </c>
      <c r="Q3" s="8">
        <v>44629</v>
      </c>
      <c r="R3" s="8">
        <v>44643</v>
      </c>
      <c r="S3" s="8">
        <v>44657</v>
      </c>
      <c r="T3" s="8">
        <v>44762</v>
      </c>
      <c r="U3" s="8">
        <v>44871</v>
      </c>
      <c r="V3" s="8">
        <v>44928</v>
      </c>
      <c r="W3" s="8">
        <v>45042</v>
      </c>
      <c r="X3" s="8">
        <v>45133</v>
      </c>
      <c r="Y3" s="8">
        <v>45223</v>
      </c>
      <c r="Z3" s="22">
        <v>45305</v>
      </c>
      <c r="AA3" s="20">
        <v>45434</v>
      </c>
      <c r="AB3" s="20">
        <v>45497</v>
      </c>
      <c r="AC3" s="8">
        <v>45571</v>
      </c>
      <c r="AD3" s="8">
        <v>45664</v>
      </c>
      <c r="AE3" s="40">
        <v>45748</v>
      </c>
      <c r="AF3" s="40">
        <v>45868</v>
      </c>
      <c r="AG3" s="40">
        <v>45935</v>
      </c>
    </row>
    <row r="4" spans="1:33" x14ac:dyDescent="0.25">
      <c r="A4" s="48" t="s">
        <v>168</v>
      </c>
      <c r="B4" s="25" t="s">
        <v>169</v>
      </c>
      <c r="C4" s="4" t="s">
        <v>170</v>
      </c>
      <c r="D4" s="26" t="s">
        <v>175</v>
      </c>
      <c r="E4" s="26" t="s">
        <v>175</v>
      </c>
      <c r="F4" s="26" t="s">
        <v>175</v>
      </c>
      <c r="G4" s="26" t="s">
        <v>175</v>
      </c>
      <c r="H4" s="26" t="s">
        <v>175</v>
      </c>
      <c r="I4" s="26" t="s">
        <v>175</v>
      </c>
      <c r="J4" s="26" t="s">
        <v>175</v>
      </c>
      <c r="K4" s="26" t="s">
        <v>175</v>
      </c>
      <c r="L4" s="26" t="s">
        <v>175</v>
      </c>
      <c r="M4" s="26" t="s">
        <v>175</v>
      </c>
      <c r="N4" s="26" t="s">
        <v>175</v>
      </c>
      <c r="O4" s="26" t="s">
        <v>175</v>
      </c>
      <c r="P4" s="26" t="s">
        <v>175</v>
      </c>
      <c r="Q4" s="26" t="s">
        <v>175</v>
      </c>
      <c r="R4" s="26" t="s">
        <v>175</v>
      </c>
      <c r="S4" s="26" t="s">
        <v>175</v>
      </c>
      <c r="T4" s="26" t="s">
        <v>175</v>
      </c>
      <c r="U4" s="26" t="s">
        <v>175</v>
      </c>
      <c r="V4" s="26" t="s">
        <v>175</v>
      </c>
      <c r="W4" s="26" t="s">
        <v>175</v>
      </c>
      <c r="X4" s="26" t="s">
        <v>175</v>
      </c>
      <c r="Y4" s="26" t="s">
        <v>175</v>
      </c>
      <c r="Z4" s="26" t="s">
        <v>175</v>
      </c>
      <c r="AA4" s="26" t="s">
        <v>175</v>
      </c>
      <c r="AB4" s="26" t="s">
        <v>175</v>
      </c>
      <c r="AC4" s="4">
        <v>14.368</v>
      </c>
      <c r="AD4" s="4">
        <v>14.331</v>
      </c>
      <c r="AE4" s="4">
        <v>14.321</v>
      </c>
      <c r="AF4" s="4">
        <v>14.369</v>
      </c>
      <c r="AG4" s="10">
        <v>14.368</v>
      </c>
    </row>
    <row r="5" spans="1:33" ht="22.15" customHeight="1" x14ac:dyDescent="0.25">
      <c r="A5" s="49"/>
      <c r="B5" s="25" t="s">
        <v>171</v>
      </c>
      <c r="C5" s="4" t="s">
        <v>172</v>
      </c>
      <c r="D5" s="26" t="s">
        <v>175</v>
      </c>
      <c r="E5" s="26" t="s">
        <v>175</v>
      </c>
      <c r="F5" s="26" t="s">
        <v>175</v>
      </c>
      <c r="G5" s="26" t="s">
        <v>175</v>
      </c>
      <c r="H5" s="26" t="s">
        <v>175</v>
      </c>
      <c r="I5" s="26" t="s">
        <v>175</v>
      </c>
      <c r="J5" s="26" t="s">
        <v>175</v>
      </c>
      <c r="K5" s="26" t="s">
        <v>175</v>
      </c>
      <c r="L5" s="26" t="s">
        <v>175</v>
      </c>
      <c r="M5" s="26" t="s">
        <v>175</v>
      </c>
      <c r="N5" s="26" t="s">
        <v>175</v>
      </c>
      <c r="O5" s="26" t="s">
        <v>175</v>
      </c>
      <c r="P5" s="26" t="s">
        <v>175</v>
      </c>
      <c r="Q5" s="26" t="s">
        <v>175</v>
      </c>
      <c r="R5" s="26" t="s">
        <v>175</v>
      </c>
      <c r="S5" s="26" t="s">
        <v>175</v>
      </c>
      <c r="T5" s="26" t="s">
        <v>175</v>
      </c>
      <c r="U5" s="26" t="s">
        <v>175</v>
      </c>
      <c r="V5" s="26" t="s">
        <v>175</v>
      </c>
      <c r="W5" s="26" t="s">
        <v>175</v>
      </c>
      <c r="X5" s="26" t="s">
        <v>175</v>
      </c>
      <c r="Y5" s="26" t="s">
        <v>175</v>
      </c>
      <c r="Z5" s="26" t="s">
        <v>175</v>
      </c>
      <c r="AA5" s="26" t="s">
        <v>175</v>
      </c>
      <c r="AB5" s="26" t="s">
        <v>175</v>
      </c>
      <c r="AC5" s="4">
        <v>66.02</v>
      </c>
      <c r="AD5" s="4">
        <f>65940/1000</f>
        <v>65.94</v>
      </c>
      <c r="AE5" s="4">
        <v>65.88</v>
      </c>
      <c r="AF5" s="4">
        <v>65.930000000000007</v>
      </c>
      <c r="AG5" s="60" t="s">
        <v>175</v>
      </c>
    </row>
    <row r="6" spans="1:33" x14ac:dyDescent="0.25">
      <c r="A6" s="50"/>
      <c r="B6" s="25" t="s">
        <v>173</v>
      </c>
      <c r="C6" s="4" t="s">
        <v>174</v>
      </c>
      <c r="D6" s="26" t="s">
        <v>175</v>
      </c>
      <c r="E6" s="26" t="s">
        <v>175</v>
      </c>
      <c r="F6" s="26" t="s">
        <v>175</v>
      </c>
      <c r="G6" s="26" t="s">
        <v>175</v>
      </c>
      <c r="H6" s="26" t="s">
        <v>175</v>
      </c>
      <c r="I6" s="26" t="s">
        <v>175</v>
      </c>
      <c r="J6" s="26" t="s">
        <v>175</v>
      </c>
      <c r="K6" s="26" t="s">
        <v>175</v>
      </c>
      <c r="L6" s="26" t="s">
        <v>175</v>
      </c>
      <c r="M6" s="26" t="s">
        <v>175</v>
      </c>
      <c r="N6" s="26" t="s">
        <v>175</v>
      </c>
      <c r="O6" s="26" t="s">
        <v>175</v>
      </c>
      <c r="P6" s="26" t="s">
        <v>175</v>
      </c>
      <c r="Q6" s="26" t="s">
        <v>175</v>
      </c>
      <c r="R6" s="26" t="s">
        <v>175</v>
      </c>
      <c r="S6" s="26" t="s">
        <v>175</v>
      </c>
      <c r="T6" s="26" t="s">
        <v>175</v>
      </c>
      <c r="U6" s="26" t="s">
        <v>175</v>
      </c>
      <c r="V6" s="26" t="s">
        <v>175</v>
      </c>
      <c r="W6" s="26" t="s">
        <v>175</v>
      </c>
      <c r="X6" s="26" t="s">
        <v>175</v>
      </c>
      <c r="Y6" s="26" t="s">
        <v>175</v>
      </c>
      <c r="Z6" s="26" t="s">
        <v>175</v>
      </c>
      <c r="AA6" s="26" t="s">
        <v>175</v>
      </c>
      <c r="AB6" s="26" t="s">
        <v>175</v>
      </c>
      <c r="AC6" s="4">
        <v>1.78</v>
      </c>
      <c r="AD6" s="4">
        <v>1.1499999999999999</v>
      </c>
      <c r="AE6" s="4">
        <v>1.21</v>
      </c>
      <c r="AF6" s="4">
        <v>0.52</v>
      </c>
      <c r="AG6" s="10">
        <v>1.71</v>
      </c>
    </row>
    <row r="7" spans="1:33" ht="12.75" customHeight="1" x14ac:dyDescent="0.25">
      <c r="A7" s="45" t="s">
        <v>13</v>
      </c>
      <c r="B7" s="9" t="s">
        <v>14</v>
      </c>
      <c r="C7" s="4" t="s">
        <v>15</v>
      </c>
      <c r="D7" s="4">
        <v>0.01</v>
      </c>
      <c r="E7" s="4">
        <v>7.65</v>
      </c>
      <c r="F7" s="4">
        <v>7.45</v>
      </c>
      <c r="G7" s="4">
        <v>7.46</v>
      </c>
      <c r="H7" s="4">
        <v>7.04</v>
      </c>
      <c r="I7" s="4">
        <v>7.55</v>
      </c>
      <c r="J7" s="10">
        <v>7.6</v>
      </c>
      <c r="K7" s="10">
        <v>7.52</v>
      </c>
      <c r="L7" s="10">
        <v>7.26</v>
      </c>
      <c r="M7" s="10">
        <v>7.74</v>
      </c>
      <c r="N7" s="10">
        <v>7.39</v>
      </c>
      <c r="O7" s="10">
        <v>7.5</v>
      </c>
      <c r="P7" s="10">
        <v>7.57</v>
      </c>
      <c r="Q7" s="10">
        <v>7.29</v>
      </c>
      <c r="R7" s="10">
        <v>7.35</v>
      </c>
      <c r="S7" s="10">
        <v>7.11</v>
      </c>
      <c r="T7" s="10">
        <v>7.52</v>
      </c>
      <c r="U7" s="10">
        <v>7.71</v>
      </c>
      <c r="V7" s="4">
        <v>7.1</v>
      </c>
      <c r="W7" s="4">
        <v>7.7</v>
      </c>
      <c r="X7" s="29">
        <v>7.19</v>
      </c>
      <c r="Y7" s="14">
        <v>7.65</v>
      </c>
      <c r="Z7" s="23">
        <v>7.46</v>
      </c>
      <c r="AA7" s="10">
        <v>7.55</v>
      </c>
      <c r="AB7" s="11">
        <v>7.23</v>
      </c>
      <c r="AC7" s="27">
        <v>7.64</v>
      </c>
      <c r="AD7" s="27">
        <v>7.13</v>
      </c>
      <c r="AE7" s="4">
        <v>7.42</v>
      </c>
      <c r="AF7" s="4">
        <v>7.07</v>
      </c>
      <c r="AG7" s="10" t="str">
        <f>VLOOKUP(B7,'[1]Client GROUNDWATER - 1'!$A:$H,8,0)</f>
        <v>7.61</v>
      </c>
    </row>
    <row r="8" spans="1:33" x14ac:dyDescent="0.25">
      <c r="A8" s="46"/>
      <c r="B8" s="9" t="s">
        <v>16</v>
      </c>
      <c r="C8" s="4" t="s">
        <v>17</v>
      </c>
      <c r="D8" s="4">
        <v>1</v>
      </c>
      <c r="E8" s="4">
        <v>1090</v>
      </c>
      <c r="F8" s="4">
        <v>1070</v>
      </c>
      <c r="G8" s="4">
        <v>1080</v>
      </c>
      <c r="H8" s="4">
        <v>1050</v>
      </c>
      <c r="I8" s="4">
        <v>1080</v>
      </c>
      <c r="J8" s="10">
        <v>1090</v>
      </c>
      <c r="K8" s="10">
        <v>1080</v>
      </c>
      <c r="L8" s="10">
        <v>1020</v>
      </c>
      <c r="M8" s="10">
        <v>1060</v>
      </c>
      <c r="N8" s="10">
        <v>1060</v>
      </c>
      <c r="O8" s="10">
        <v>1030</v>
      </c>
      <c r="P8" s="10">
        <v>1070</v>
      </c>
      <c r="Q8" s="10">
        <v>1080</v>
      </c>
      <c r="R8" s="10">
        <v>976</v>
      </c>
      <c r="S8" s="10">
        <v>1010</v>
      </c>
      <c r="T8" s="10">
        <v>1030</v>
      </c>
      <c r="U8" s="10">
        <v>1030</v>
      </c>
      <c r="V8" s="4">
        <v>897</v>
      </c>
      <c r="W8" s="4">
        <v>1010</v>
      </c>
      <c r="X8" s="29">
        <v>998</v>
      </c>
      <c r="Y8" s="14">
        <v>1050</v>
      </c>
      <c r="Z8" s="23">
        <v>1000</v>
      </c>
      <c r="AA8" s="10">
        <v>967</v>
      </c>
      <c r="AB8" s="11">
        <v>1000</v>
      </c>
      <c r="AC8" s="27">
        <v>1010</v>
      </c>
      <c r="AD8" s="27">
        <v>1020</v>
      </c>
      <c r="AE8" s="4">
        <v>964</v>
      </c>
      <c r="AF8" s="4">
        <v>978</v>
      </c>
      <c r="AG8" s="10" t="str">
        <f>VLOOKUP(B8,'[1]Client GROUNDWATER - 1'!$A:$H,8,0)</f>
        <v>1030</v>
      </c>
    </row>
    <row r="9" spans="1:33" x14ac:dyDescent="0.25">
      <c r="A9" s="46"/>
      <c r="B9" s="9" t="s">
        <v>18</v>
      </c>
      <c r="C9" s="4" t="s">
        <v>19</v>
      </c>
      <c r="D9" s="4">
        <v>10</v>
      </c>
      <c r="E9" s="4">
        <v>701</v>
      </c>
      <c r="F9" s="4">
        <v>607</v>
      </c>
      <c r="G9" s="4">
        <v>632</v>
      </c>
      <c r="H9" s="4">
        <v>802</v>
      </c>
      <c r="I9" s="4">
        <v>768</v>
      </c>
      <c r="J9" s="10">
        <v>704</v>
      </c>
      <c r="K9" s="10">
        <v>694</v>
      </c>
      <c r="L9" s="10">
        <v>663</v>
      </c>
      <c r="M9" s="10">
        <v>721</v>
      </c>
      <c r="N9" s="10">
        <v>666</v>
      </c>
      <c r="O9" s="10">
        <v>665</v>
      </c>
      <c r="P9" s="10">
        <v>760</v>
      </c>
      <c r="Q9" s="10">
        <v>657</v>
      </c>
      <c r="R9" s="10">
        <v>618</v>
      </c>
      <c r="S9" s="10">
        <v>646</v>
      </c>
      <c r="T9" s="10">
        <v>575</v>
      </c>
      <c r="U9" s="10">
        <v>567</v>
      </c>
      <c r="V9" s="4">
        <v>506</v>
      </c>
      <c r="W9" s="4">
        <v>594</v>
      </c>
      <c r="X9" s="29">
        <v>562</v>
      </c>
      <c r="Y9" s="14">
        <v>528</v>
      </c>
      <c r="Z9" s="23">
        <v>564</v>
      </c>
      <c r="AA9" s="10">
        <v>605</v>
      </c>
      <c r="AB9" s="11">
        <v>597</v>
      </c>
      <c r="AC9" s="27">
        <v>534</v>
      </c>
      <c r="AD9" s="27">
        <v>705</v>
      </c>
      <c r="AE9" s="4">
        <v>585</v>
      </c>
      <c r="AF9" s="4">
        <v>598</v>
      </c>
      <c r="AG9" s="10" t="str">
        <f>VLOOKUP(B9,'[1]Client GROUNDWATER - 1'!$A:$H,8,0)</f>
        <v>582</v>
      </c>
    </row>
    <row r="10" spans="1:33" x14ac:dyDescent="0.25">
      <c r="A10" s="46"/>
      <c r="B10" s="9" t="s">
        <v>20</v>
      </c>
      <c r="C10" s="4" t="s">
        <v>19</v>
      </c>
      <c r="D10" s="4">
        <v>1</v>
      </c>
      <c r="E10" s="4" t="s">
        <v>21</v>
      </c>
      <c r="F10" s="4">
        <v>17</v>
      </c>
      <c r="G10" s="4">
        <v>10</v>
      </c>
      <c r="H10" s="4">
        <v>13</v>
      </c>
      <c r="I10" s="4">
        <v>11</v>
      </c>
      <c r="J10" s="4">
        <v>12</v>
      </c>
      <c r="K10" s="4">
        <v>12</v>
      </c>
      <c r="L10" s="4">
        <v>13</v>
      </c>
      <c r="M10" s="4">
        <v>9</v>
      </c>
      <c r="N10" s="4">
        <v>7</v>
      </c>
      <c r="O10" s="4">
        <v>6</v>
      </c>
      <c r="P10" s="4">
        <v>6</v>
      </c>
      <c r="Q10" s="4">
        <v>8</v>
      </c>
      <c r="R10" s="4">
        <v>6</v>
      </c>
      <c r="S10" s="4">
        <v>8</v>
      </c>
      <c r="T10" s="10">
        <v>8</v>
      </c>
      <c r="U10" s="10">
        <v>4</v>
      </c>
      <c r="V10" s="4">
        <v>9</v>
      </c>
      <c r="W10" s="4">
        <v>9</v>
      </c>
      <c r="X10" s="29">
        <v>7</v>
      </c>
      <c r="Y10" s="14">
        <v>10</v>
      </c>
      <c r="Z10" s="23">
        <v>8</v>
      </c>
      <c r="AA10" s="10">
        <v>9</v>
      </c>
      <c r="AB10" s="11">
        <v>9</v>
      </c>
      <c r="AC10" s="27">
        <v>8</v>
      </c>
      <c r="AD10" s="27">
        <v>10</v>
      </c>
      <c r="AE10" s="4">
        <v>9</v>
      </c>
      <c r="AF10" s="4">
        <v>10</v>
      </c>
      <c r="AG10" s="10" t="str">
        <f>VLOOKUP(B10,'[1]Client GROUNDWATER - 1'!$A:$H,8,0)</f>
        <v>8</v>
      </c>
    </row>
    <row r="11" spans="1:33" x14ac:dyDescent="0.25">
      <c r="A11" s="46"/>
      <c r="B11" s="9" t="s">
        <v>23</v>
      </c>
      <c r="C11" s="4" t="s">
        <v>24</v>
      </c>
      <c r="D11" s="4">
        <v>0.1</v>
      </c>
      <c r="E11" s="4">
        <v>0.45</v>
      </c>
      <c r="F11" s="4">
        <v>0.38</v>
      </c>
      <c r="G11" s="4">
        <v>0.31</v>
      </c>
      <c r="H11" s="4">
        <v>0.32</v>
      </c>
      <c r="I11" s="4">
        <v>0.32</v>
      </c>
      <c r="J11" s="4">
        <v>0.36</v>
      </c>
      <c r="K11" s="4">
        <v>0.27</v>
      </c>
      <c r="L11" s="4">
        <v>0.33</v>
      </c>
      <c r="M11" s="4">
        <v>0.26</v>
      </c>
      <c r="N11" s="4">
        <v>0.22</v>
      </c>
      <c r="O11" s="4">
        <v>0.23</v>
      </c>
      <c r="P11" s="4">
        <v>0.31</v>
      </c>
      <c r="Q11" s="4">
        <v>0.33</v>
      </c>
      <c r="R11" s="4" t="s">
        <v>25</v>
      </c>
      <c r="S11" s="4">
        <v>0.33</v>
      </c>
      <c r="T11" s="10">
        <v>0.35</v>
      </c>
      <c r="U11" s="10">
        <v>0.35</v>
      </c>
      <c r="V11" s="4">
        <v>0.69</v>
      </c>
      <c r="W11" s="4">
        <v>0.39</v>
      </c>
      <c r="X11" s="13">
        <v>0.28999999999999998</v>
      </c>
      <c r="Y11" s="14">
        <v>0.31</v>
      </c>
      <c r="Z11" s="21" t="s">
        <v>25</v>
      </c>
      <c r="AA11" s="10">
        <v>0.28999999999999998</v>
      </c>
      <c r="AB11" s="11">
        <v>0.33</v>
      </c>
      <c r="AC11" s="27">
        <v>0.3</v>
      </c>
      <c r="AD11" s="27">
        <v>0.32</v>
      </c>
      <c r="AE11" s="4">
        <v>0.27</v>
      </c>
      <c r="AF11" s="4">
        <v>0.28999999999999998</v>
      </c>
      <c r="AG11" s="10">
        <v>0.33</v>
      </c>
    </row>
    <row r="12" spans="1:33" x14ac:dyDescent="0.25">
      <c r="A12" s="46"/>
      <c r="B12" s="9" t="s">
        <v>26</v>
      </c>
      <c r="C12" s="4" t="s">
        <v>19</v>
      </c>
      <c r="D12" s="4">
        <v>1</v>
      </c>
      <c r="E12" s="4" t="s">
        <v>22</v>
      </c>
      <c r="F12" s="4" t="s">
        <v>22</v>
      </c>
      <c r="G12" s="4" t="s">
        <v>22</v>
      </c>
      <c r="H12" s="4" t="s">
        <v>22</v>
      </c>
      <c r="I12" s="4" t="s">
        <v>22</v>
      </c>
      <c r="J12" s="10" t="s">
        <v>22</v>
      </c>
      <c r="K12" s="10" t="s">
        <v>22</v>
      </c>
      <c r="L12" s="10" t="s">
        <v>22</v>
      </c>
      <c r="M12" s="10" t="s">
        <v>22</v>
      </c>
      <c r="N12" s="10" t="s">
        <v>22</v>
      </c>
      <c r="O12" s="10" t="s">
        <v>22</v>
      </c>
      <c r="P12" s="10" t="s">
        <v>22</v>
      </c>
      <c r="Q12" s="10" t="s">
        <v>22</v>
      </c>
      <c r="R12" s="10" t="s">
        <v>22</v>
      </c>
      <c r="S12" s="10" t="s">
        <v>22</v>
      </c>
      <c r="T12" s="10" t="s">
        <v>22</v>
      </c>
      <c r="U12" s="10" t="s">
        <v>22</v>
      </c>
      <c r="V12" s="4" t="s">
        <v>22</v>
      </c>
      <c r="W12" s="4" t="s">
        <v>22</v>
      </c>
      <c r="X12" s="13" t="s">
        <v>22</v>
      </c>
      <c r="Y12" s="11" t="s">
        <v>22</v>
      </c>
      <c r="Z12" s="23" t="s">
        <v>22</v>
      </c>
      <c r="AA12" s="10" t="s">
        <v>22</v>
      </c>
      <c r="AB12" s="11" t="s">
        <v>22</v>
      </c>
      <c r="AC12" s="4" t="s">
        <v>22</v>
      </c>
      <c r="AD12" s="4" t="s">
        <v>22</v>
      </c>
      <c r="AE12" s="4" t="s">
        <v>22</v>
      </c>
      <c r="AF12" s="4" t="s">
        <v>22</v>
      </c>
      <c r="AG12" s="10" t="str">
        <f>VLOOKUP(B12,'[1]Client GROUNDWATER - 1'!$A:$H,8,0)</f>
        <v>&lt;1</v>
      </c>
    </row>
    <row r="13" spans="1:33" x14ac:dyDescent="0.25">
      <c r="A13" s="46"/>
      <c r="B13" s="9" t="s">
        <v>27</v>
      </c>
      <c r="C13" s="4" t="s">
        <v>19</v>
      </c>
      <c r="D13" s="4">
        <v>1</v>
      </c>
      <c r="E13" s="4" t="s">
        <v>22</v>
      </c>
      <c r="F13" s="4" t="s">
        <v>22</v>
      </c>
      <c r="G13" s="4" t="s">
        <v>22</v>
      </c>
      <c r="H13" s="4" t="s">
        <v>22</v>
      </c>
      <c r="I13" s="4" t="s">
        <v>22</v>
      </c>
      <c r="J13" s="10" t="s">
        <v>22</v>
      </c>
      <c r="K13" s="10" t="s">
        <v>22</v>
      </c>
      <c r="L13" s="10" t="s">
        <v>22</v>
      </c>
      <c r="M13" s="10" t="s">
        <v>22</v>
      </c>
      <c r="N13" s="10" t="s">
        <v>22</v>
      </c>
      <c r="O13" s="10" t="s">
        <v>22</v>
      </c>
      <c r="P13" s="10" t="s">
        <v>22</v>
      </c>
      <c r="Q13" s="10" t="s">
        <v>22</v>
      </c>
      <c r="R13" s="10" t="s">
        <v>22</v>
      </c>
      <c r="S13" s="10" t="s">
        <v>22</v>
      </c>
      <c r="T13" s="10" t="s">
        <v>22</v>
      </c>
      <c r="U13" s="10" t="s">
        <v>22</v>
      </c>
      <c r="V13" s="4" t="s">
        <v>22</v>
      </c>
      <c r="W13" s="4" t="s">
        <v>22</v>
      </c>
      <c r="X13" s="13" t="s">
        <v>22</v>
      </c>
      <c r="Y13" s="11" t="s">
        <v>22</v>
      </c>
      <c r="Z13" s="23" t="s">
        <v>22</v>
      </c>
      <c r="AA13" s="10" t="s">
        <v>22</v>
      </c>
      <c r="AB13" s="11" t="s">
        <v>22</v>
      </c>
      <c r="AC13" s="4" t="s">
        <v>22</v>
      </c>
      <c r="AD13" s="4" t="s">
        <v>22</v>
      </c>
      <c r="AE13" s="4" t="s">
        <v>22</v>
      </c>
      <c r="AF13" s="4" t="s">
        <v>22</v>
      </c>
      <c r="AG13" s="10" t="str">
        <f>VLOOKUP(B13,'[1]Client GROUNDWATER - 1'!$A:$H,8,0)</f>
        <v>&lt;1</v>
      </c>
    </row>
    <row r="14" spans="1:33" x14ac:dyDescent="0.25">
      <c r="A14" s="46"/>
      <c r="B14" s="9" t="s">
        <v>28</v>
      </c>
      <c r="C14" s="4" t="s">
        <v>19</v>
      </c>
      <c r="D14" s="4">
        <v>1</v>
      </c>
      <c r="E14" s="4">
        <v>473</v>
      </c>
      <c r="F14" s="4">
        <v>476</v>
      </c>
      <c r="G14" s="4">
        <v>347</v>
      </c>
      <c r="H14" s="4">
        <v>484</v>
      </c>
      <c r="I14" s="4">
        <v>484</v>
      </c>
      <c r="J14" s="10">
        <v>426</v>
      </c>
      <c r="K14" s="10">
        <v>483</v>
      </c>
      <c r="L14" s="10">
        <v>481</v>
      </c>
      <c r="M14" s="10">
        <v>474</v>
      </c>
      <c r="N14" s="10">
        <v>459</v>
      </c>
      <c r="O14" s="10">
        <v>400</v>
      </c>
      <c r="P14" s="10">
        <v>481</v>
      </c>
      <c r="Q14" s="10">
        <v>459</v>
      </c>
      <c r="R14" s="10">
        <v>467</v>
      </c>
      <c r="S14" s="10">
        <v>472</v>
      </c>
      <c r="T14" s="10">
        <v>454</v>
      </c>
      <c r="U14" s="10">
        <v>466</v>
      </c>
      <c r="V14" s="4">
        <v>444</v>
      </c>
      <c r="W14" s="4">
        <v>421</v>
      </c>
      <c r="X14" s="29">
        <v>457</v>
      </c>
      <c r="Y14" s="14">
        <v>470</v>
      </c>
      <c r="Z14" s="23">
        <v>464</v>
      </c>
      <c r="AA14" s="10">
        <v>462</v>
      </c>
      <c r="AB14" s="11">
        <v>465</v>
      </c>
      <c r="AC14" s="27">
        <v>446</v>
      </c>
      <c r="AD14" s="27">
        <v>453</v>
      </c>
      <c r="AE14" s="4">
        <v>462</v>
      </c>
      <c r="AF14" s="4">
        <v>446</v>
      </c>
      <c r="AG14" s="10" t="str">
        <f>VLOOKUP(B14,'[1]Client GROUNDWATER - 1'!$A:$H,8,0)</f>
        <v>468</v>
      </c>
    </row>
    <row r="15" spans="1:33" x14ac:dyDescent="0.25">
      <c r="A15" s="46"/>
      <c r="B15" s="9" t="s">
        <v>29</v>
      </c>
      <c r="C15" s="4" t="s">
        <v>19</v>
      </c>
      <c r="D15" s="4">
        <v>1</v>
      </c>
      <c r="E15" s="4">
        <v>473</v>
      </c>
      <c r="F15" s="4">
        <v>476</v>
      </c>
      <c r="G15" s="4">
        <v>347</v>
      </c>
      <c r="H15" s="4">
        <v>484</v>
      </c>
      <c r="I15" s="4">
        <v>484</v>
      </c>
      <c r="J15" s="10">
        <v>426</v>
      </c>
      <c r="K15" s="10">
        <v>483</v>
      </c>
      <c r="L15" s="10">
        <v>481</v>
      </c>
      <c r="M15" s="10">
        <v>474</v>
      </c>
      <c r="N15" s="10">
        <v>459</v>
      </c>
      <c r="O15" s="10">
        <v>400</v>
      </c>
      <c r="P15" s="10">
        <v>481</v>
      </c>
      <c r="Q15" s="10">
        <v>459</v>
      </c>
      <c r="R15" s="10">
        <v>467</v>
      </c>
      <c r="S15" s="10">
        <v>472</v>
      </c>
      <c r="T15" s="10">
        <v>454</v>
      </c>
      <c r="U15" s="10">
        <v>466</v>
      </c>
      <c r="V15" s="4">
        <v>444</v>
      </c>
      <c r="W15" s="4">
        <v>421</v>
      </c>
      <c r="X15" s="29">
        <v>457</v>
      </c>
      <c r="Y15" s="14">
        <v>470</v>
      </c>
      <c r="Z15" s="23">
        <v>464</v>
      </c>
      <c r="AA15" s="10">
        <v>462</v>
      </c>
      <c r="AB15" s="11">
        <v>465</v>
      </c>
      <c r="AC15" s="27">
        <v>446</v>
      </c>
      <c r="AD15" s="27">
        <v>453</v>
      </c>
      <c r="AE15" s="4">
        <v>462</v>
      </c>
      <c r="AF15" s="4">
        <v>446</v>
      </c>
      <c r="AG15" s="10" t="str">
        <f>VLOOKUP(B15,'[1]Client GROUNDWATER - 1'!$A:$H,8,0)</f>
        <v>468</v>
      </c>
    </row>
    <row r="16" spans="1:33" x14ac:dyDescent="0.25">
      <c r="A16" s="46"/>
      <c r="B16" s="9" t="s">
        <v>30</v>
      </c>
      <c r="C16" s="4" t="s">
        <v>19</v>
      </c>
      <c r="D16" s="4">
        <v>1</v>
      </c>
      <c r="E16" s="4">
        <v>84</v>
      </c>
      <c r="F16" s="4">
        <v>91</v>
      </c>
      <c r="G16" s="4">
        <v>82</v>
      </c>
      <c r="H16" s="4">
        <v>81</v>
      </c>
      <c r="I16" s="4">
        <v>79</v>
      </c>
      <c r="J16" s="10">
        <v>84</v>
      </c>
      <c r="K16" s="10">
        <v>81</v>
      </c>
      <c r="L16" s="10">
        <v>80</v>
      </c>
      <c r="M16" s="10">
        <v>75</v>
      </c>
      <c r="N16" s="10">
        <v>65</v>
      </c>
      <c r="O16" s="10">
        <v>68</v>
      </c>
      <c r="P16" s="10">
        <v>67</v>
      </c>
      <c r="Q16" s="10">
        <v>55</v>
      </c>
      <c r="R16" s="10">
        <v>59</v>
      </c>
      <c r="S16" s="10">
        <v>56</v>
      </c>
      <c r="T16" s="10">
        <v>37</v>
      </c>
      <c r="U16" s="10">
        <v>54</v>
      </c>
      <c r="V16" s="4">
        <v>53</v>
      </c>
      <c r="W16" s="4">
        <v>37</v>
      </c>
      <c r="X16" s="29">
        <v>41</v>
      </c>
      <c r="Y16" s="14">
        <v>40</v>
      </c>
      <c r="Z16" s="23">
        <v>41</v>
      </c>
      <c r="AA16" s="10">
        <v>58</v>
      </c>
      <c r="AB16" s="11">
        <v>35</v>
      </c>
      <c r="AC16" s="27">
        <v>37</v>
      </c>
      <c r="AD16" s="27">
        <v>84</v>
      </c>
      <c r="AE16" s="4">
        <v>65</v>
      </c>
      <c r="AF16" s="4">
        <v>46</v>
      </c>
      <c r="AG16" s="10" t="str">
        <f>VLOOKUP(B16,'[1]Client GROUNDWATER - 1'!$A:$H,8,0)</f>
        <v>64</v>
      </c>
    </row>
    <row r="17" spans="1:33" x14ac:dyDescent="0.25">
      <c r="A17" s="46"/>
      <c r="B17" s="9" t="s">
        <v>31</v>
      </c>
      <c r="C17" s="4" t="s">
        <v>19</v>
      </c>
      <c r="D17" s="4">
        <v>1</v>
      </c>
      <c r="E17" s="4">
        <v>56</v>
      </c>
      <c r="F17" s="4">
        <v>58</v>
      </c>
      <c r="G17" s="4">
        <v>53</v>
      </c>
      <c r="H17" s="4">
        <v>59</v>
      </c>
      <c r="I17" s="4">
        <v>53</v>
      </c>
      <c r="J17" s="10">
        <v>60</v>
      </c>
      <c r="K17" s="10">
        <v>58</v>
      </c>
      <c r="L17" s="10">
        <v>52</v>
      </c>
      <c r="M17" s="10">
        <v>56</v>
      </c>
      <c r="N17" s="10">
        <v>53</v>
      </c>
      <c r="O17" s="10">
        <v>52</v>
      </c>
      <c r="P17" s="10">
        <v>61</v>
      </c>
      <c r="Q17" s="10">
        <v>56</v>
      </c>
      <c r="R17" s="10">
        <v>62</v>
      </c>
      <c r="S17" s="10">
        <v>54</v>
      </c>
      <c r="T17" s="10">
        <v>60</v>
      </c>
      <c r="U17" s="10">
        <v>55</v>
      </c>
      <c r="V17" s="4">
        <v>53</v>
      </c>
      <c r="W17" s="4">
        <v>57</v>
      </c>
      <c r="X17" s="29">
        <v>69</v>
      </c>
      <c r="Y17" s="14">
        <v>55</v>
      </c>
      <c r="Z17" s="23">
        <v>56</v>
      </c>
      <c r="AA17" s="10">
        <v>55</v>
      </c>
      <c r="AB17" s="11">
        <v>52</v>
      </c>
      <c r="AC17" s="27">
        <v>52</v>
      </c>
      <c r="AD17" s="27">
        <v>47</v>
      </c>
      <c r="AE17" s="4">
        <v>51</v>
      </c>
      <c r="AF17" s="4">
        <v>60</v>
      </c>
      <c r="AG17" s="10" t="str">
        <f>VLOOKUP(B17,'[1]Client GROUNDWATER - 1'!$A:$H,8,0)</f>
        <v>50</v>
      </c>
    </row>
    <row r="18" spans="1:33" x14ac:dyDescent="0.25">
      <c r="A18" s="46"/>
      <c r="B18" s="9" t="s">
        <v>32</v>
      </c>
      <c r="C18" s="4" t="s">
        <v>19</v>
      </c>
      <c r="D18" s="4">
        <v>1</v>
      </c>
      <c r="E18" s="4">
        <v>105</v>
      </c>
      <c r="F18" s="4">
        <v>110</v>
      </c>
      <c r="G18" s="4">
        <v>109</v>
      </c>
      <c r="H18" s="4">
        <v>119</v>
      </c>
      <c r="I18" s="4">
        <v>111</v>
      </c>
      <c r="J18" s="10">
        <v>118</v>
      </c>
      <c r="K18" s="10">
        <v>129</v>
      </c>
      <c r="L18" s="10">
        <v>121</v>
      </c>
      <c r="M18" s="10">
        <v>111</v>
      </c>
      <c r="N18" s="10">
        <v>103</v>
      </c>
      <c r="O18" s="10">
        <v>110</v>
      </c>
      <c r="P18" s="10">
        <v>126</v>
      </c>
      <c r="Q18" s="10">
        <v>116</v>
      </c>
      <c r="R18" s="10">
        <v>115</v>
      </c>
      <c r="S18" s="10">
        <v>117</v>
      </c>
      <c r="T18" s="10">
        <v>101</v>
      </c>
      <c r="U18" s="10">
        <v>110</v>
      </c>
      <c r="V18" s="30">
        <v>86</v>
      </c>
      <c r="W18" s="30">
        <v>91</v>
      </c>
      <c r="X18" s="29">
        <v>112</v>
      </c>
      <c r="Y18" s="14">
        <v>110</v>
      </c>
      <c r="Z18" s="31">
        <v>131</v>
      </c>
      <c r="AA18" s="10">
        <v>109</v>
      </c>
      <c r="AB18" s="11">
        <v>94</v>
      </c>
      <c r="AC18" s="27">
        <v>100</v>
      </c>
      <c r="AD18" s="27">
        <v>107</v>
      </c>
      <c r="AE18" s="4">
        <v>102</v>
      </c>
      <c r="AF18" s="4">
        <v>99</v>
      </c>
      <c r="AG18" s="10" t="str">
        <f>VLOOKUP(B18,'[1]Client GROUNDWATER - 1'!$A:$H,8,0)</f>
        <v>108</v>
      </c>
    </row>
    <row r="19" spans="1:33" x14ac:dyDescent="0.25">
      <c r="A19" s="46"/>
      <c r="B19" s="9" t="s">
        <v>33</v>
      </c>
      <c r="C19" s="4" t="s">
        <v>19</v>
      </c>
      <c r="D19" s="4">
        <v>1</v>
      </c>
      <c r="E19" s="4">
        <v>51</v>
      </c>
      <c r="F19" s="4">
        <v>50</v>
      </c>
      <c r="G19" s="4">
        <v>48</v>
      </c>
      <c r="H19" s="4">
        <v>54</v>
      </c>
      <c r="I19" s="4">
        <v>49</v>
      </c>
      <c r="J19" s="10">
        <v>53</v>
      </c>
      <c r="K19" s="10">
        <v>55</v>
      </c>
      <c r="L19" s="10">
        <v>52</v>
      </c>
      <c r="M19" s="10">
        <v>51</v>
      </c>
      <c r="N19" s="10">
        <v>48</v>
      </c>
      <c r="O19" s="10">
        <v>51</v>
      </c>
      <c r="P19" s="10">
        <v>53</v>
      </c>
      <c r="Q19" s="10">
        <v>51</v>
      </c>
      <c r="R19" s="10">
        <v>54</v>
      </c>
      <c r="S19" s="10">
        <v>49</v>
      </c>
      <c r="T19" s="10">
        <v>51</v>
      </c>
      <c r="U19" s="10">
        <v>46</v>
      </c>
      <c r="V19" s="4">
        <v>46</v>
      </c>
      <c r="W19" s="4">
        <v>48</v>
      </c>
      <c r="X19" s="29">
        <v>54</v>
      </c>
      <c r="Y19" s="14">
        <v>53</v>
      </c>
      <c r="Z19" s="23">
        <v>58</v>
      </c>
      <c r="AA19" s="10">
        <v>53</v>
      </c>
      <c r="AB19" s="11">
        <v>46</v>
      </c>
      <c r="AC19" s="27">
        <v>48</v>
      </c>
      <c r="AD19" s="27">
        <v>57</v>
      </c>
      <c r="AE19" s="4">
        <v>54</v>
      </c>
      <c r="AF19" s="4">
        <v>51</v>
      </c>
      <c r="AG19" s="10" t="str">
        <f>VLOOKUP(B19,'[1]Client GROUNDWATER - 1'!$A:$H,8,0)</f>
        <v>59</v>
      </c>
    </row>
    <row r="20" spans="1:33" x14ac:dyDescent="0.25">
      <c r="A20" s="46"/>
      <c r="B20" s="9" t="s">
        <v>34</v>
      </c>
      <c r="C20" s="4" t="s">
        <v>19</v>
      </c>
      <c r="D20" s="4">
        <v>1</v>
      </c>
      <c r="E20" s="4">
        <v>44</v>
      </c>
      <c r="F20" s="4">
        <v>36</v>
      </c>
      <c r="G20" s="4">
        <v>35</v>
      </c>
      <c r="H20" s="4">
        <v>39</v>
      </c>
      <c r="I20" s="4">
        <v>36</v>
      </c>
      <c r="J20" s="10">
        <v>38</v>
      </c>
      <c r="K20" s="10">
        <v>39</v>
      </c>
      <c r="L20" s="10">
        <v>38</v>
      </c>
      <c r="M20" s="10">
        <v>38</v>
      </c>
      <c r="N20" s="10">
        <v>36</v>
      </c>
      <c r="O20" s="10">
        <v>38</v>
      </c>
      <c r="P20" s="10">
        <v>39</v>
      </c>
      <c r="Q20" s="10">
        <v>38</v>
      </c>
      <c r="R20" s="10">
        <v>39</v>
      </c>
      <c r="S20" s="10">
        <v>36</v>
      </c>
      <c r="T20" s="10">
        <v>38</v>
      </c>
      <c r="U20" s="10">
        <v>36</v>
      </c>
      <c r="V20" s="4">
        <v>35</v>
      </c>
      <c r="W20" s="4">
        <v>37</v>
      </c>
      <c r="X20" s="29">
        <v>39</v>
      </c>
      <c r="Y20" s="14">
        <v>40</v>
      </c>
      <c r="Z20" s="23">
        <v>43</v>
      </c>
      <c r="AA20" s="10">
        <v>39</v>
      </c>
      <c r="AB20" s="11">
        <v>38</v>
      </c>
      <c r="AC20" s="27">
        <v>36</v>
      </c>
      <c r="AD20" s="27">
        <v>38</v>
      </c>
      <c r="AE20" s="4">
        <v>39</v>
      </c>
      <c r="AF20" s="4">
        <v>38</v>
      </c>
      <c r="AG20" s="10" t="str">
        <f>VLOOKUP(B20,'[1]Client GROUNDWATER - 1'!$A:$H,8,0)</f>
        <v>43</v>
      </c>
    </row>
    <row r="21" spans="1:33" x14ac:dyDescent="0.25">
      <c r="A21" s="46"/>
      <c r="B21" s="9" t="s">
        <v>35</v>
      </c>
      <c r="C21" s="4" t="s">
        <v>19</v>
      </c>
      <c r="D21" s="4">
        <v>1</v>
      </c>
      <c r="E21" s="4">
        <v>8</v>
      </c>
      <c r="F21" s="4">
        <v>7</v>
      </c>
      <c r="G21" s="4">
        <v>7</v>
      </c>
      <c r="H21" s="4">
        <v>8</v>
      </c>
      <c r="I21" s="4">
        <v>7</v>
      </c>
      <c r="J21" s="10">
        <v>8</v>
      </c>
      <c r="K21" s="10">
        <v>8</v>
      </c>
      <c r="L21" s="10">
        <v>8</v>
      </c>
      <c r="M21" s="10">
        <v>8</v>
      </c>
      <c r="N21" s="10">
        <v>7</v>
      </c>
      <c r="O21" s="10">
        <v>7</v>
      </c>
      <c r="P21" s="10">
        <v>8</v>
      </c>
      <c r="Q21" s="10">
        <v>8</v>
      </c>
      <c r="R21" s="10">
        <v>7</v>
      </c>
      <c r="S21" s="10">
        <v>9</v>
      </c>
      <c r="T21" s="10">
        <v>6</v>
      </c>
      <c r="U21" s="10">
        <v>8</v>
      </c>
      <c r="V21" s="4">
        <v>6</v>
      </c>
      <c r="W21" s="4">
        <v>6</v>
      </c>
      <c r="X21" s="29">
        <v>9</v>
      </c>
      <c r="Y21" s="14">
        <v>8</v>
      </c>
      <c r="Z21" s="23">
        <v>8</v>
      </c>
      <c r="AA21" s="10">
        <v>8</v>
      </c>
      <c r="AB21" s="11">
        <v>7</v>
      </c>
      <c r="AC21" s="27">
        <v>7</v>
      </c>
      <c r="AD21" s="27">
        <v>8</v>
      </c>
      <c r="AE21" s="4">
        <v>7</v>
      </c>
      <c r="AF21" s="4">
        <v>7</v>
      </c>
      <c r="AG21" s="10" t="str">
        <f>VLOOKUP(B21,'[1]Client GROUNDWATER - 1'!$A:$H,8,0)</f>
        <v>8</v>
      </c>
    </row>
    <row r="22" spans="1:33" x14ac:dyDescent="0.25">
      <c r="A22" s="46"/>
      <c r="B22" s="9" t="s">
        <v>36</v>
      </c>
      <c r="C22" s="4" t="s">
        <v>19</v>
      </c>
      <c r="D22" s="4">
        <v>1</v>
      </c>
      <c r="E22" s="4">
        <v>114</v>
      </c>
      <c r="F22" s="4">
        <v>113</v>
      </c>
      <c r="G22" s="4">
        <v>120</v>
      </c>
      <c r="H22" s="4">
        <v>119</v>
      </c>
      <c r="I22" s="4">
        <v>117</v>
      </c>
      <c r="J22" s="10">
        <v>126</v>
      </c>
      <c r="K22" s="10">
        <v>118</v>
      </c>
      <c r="L22" s="10">
        <v>126</v>
      </c>
      <c r="M22" s="10">
        <v>120</v>
      </c>
      <c r="N22" s="10">
        <v>114</v>
      </c>
      <c r="O22" s="10">
        <v>118</v>
      </c>
      <c r="P22" s="10">
        <v>118</v>
      </c>
      <c r="Q22" s="10">
        <v>126</v>
      </c>
      <c r="R22" s="10">
        <v>122</v>
      </c>
      <c r="S22" s="10">
        <v>119</v>
      </c>
      <c r="T22" s="10">
        <v>100</v>
      </c>
      <c r="U22" s="10">
        <v>109</v>
      </c>
      <c r="V22" s="4">
        <v>114</v>
      </c>
      <c r="W22" s="4">
        <v>114</v>
      </c>
      <c r="X22" s="13">
        <v>115</v>
      </c>
      <c r="Y22" s="14">
        <v>116</v>
      </c>
      <c r="Z22" s="23">
        <v>115</v>
      </c>
      <c r="AA22" s="10">
        <v>129</v>
      </c>
      <c r="AB22" s="11">
        <v>121</v>
      </c>
      <c r="AC22" s="27">
        <v>110</v>
      </c>
      <c r="AD22" s="27">
        <v>113</v>
      </c>
      <c r="AE22" s="4">
        <v>108</v>
      </c>
      <c r="AF22" s="4">
        <v>106</v>
      </c>
      <c r="AG22" s="10" t="str">
        <f>VLOOKUP(B22,'[1]Client GROUNDWATER - 1'!$A:$H,8,0)</f>
        <v>97</v>
      </c>
    </row>
    <row r="23" spans="1:33" x14ac:dyDescent="0.25">
      <c r="A23" s="46"/>
      <c r="B23" s="9" t="s">
        <v>37</v>
      </c>
      <c r="C23" s="4" t="s">
        <v>19</v>
      </c>
      <c r="D23" s="4">
        <v>1</v>
      </c>
      <c r="E23" s="4">
        <v>63</v>
      </c>
      <c r="F23" s="4">
        <v>51</v>
      </c>
      <c r="G23" s="4">
        <v>54</v>
      </c>
      <c r="H23" s="4">
        <v>53</v>
      </c>
      <c r="I23" s="4">
        <v>52</v>
      </c>
      <c r="J23" s="10">
        <v>54</v>
      </c>
      <c r="K23" s="10">
        <v>54</v>
      </c>
      <c r="L23" s="10">
        <v>57</v>
      </c>
      <c r="M23" s="10">
        <v>53</v>
      </c>
      <c r="N23" s="10">
        <v>52</v>
      </c>
      <c r="O23" s="10">
        <v>51</v>
      </c>
      <c r="P23" s="10">
        <v>54</v>
      </c>
      <c r="Q23" s="10">
        <v>53</v>
      </c>
      <c r="R23" s="10">
        <v>58</v>
      </c>
      <c r="S23" s="10">
        <v>55</v>
      </c>
      <c r="T23" s="10">
        <v>54</v>
      </c>
      <c r="U23" s="10">
        <v>56</v>
      </c>
      <c r="V23" s="4">
        <v>50</v>
      </c>
      <c r="W23" s="4">
        <v>55</v>
      </c>
      <c r="X23" s="13">
        <v>54</v>
      </c>
      <c r="Y23" s="14">
        <v>50</v>
      </c>
      <c r="Z23" s="23">
        <v>54</v>
      </c>
      <c r="AA23" s="10">
        <v>58</v>
      </c>
      <c r="AB23" s="11">
        <v>50</v>
      </c>
      <c r="AC23" s="27">
        <v>56</v>
      </c>
      <c r="AD23" s="27">
        <v>60</v>
      </c>
      <c r="AE23" s="4">
        <v>57</v>
      </c>
      <c r="AF23" s="4">
        <v>55</v>
      </c>
      <c r="AG23" s="10" t="str">
        <f>VLOOKUP(B23,'[1]Client GROUNDWATER - 1'!$A:$H,8,0)</f>
        <v>53</v>
      </c>
    </row>
    <row r="24" spans="1:33" x14ac:dyDescent="0.25">
      <c r="A24" s="46"/>
      <c r="B24" s="9" t="s">
        <v>38</v>
      </c>
      <c r="C24" s="4" t="s">
        <v>19</v>
      </c>
      <c r="D24" s="4">
        <v>1</v>
      </c>
      <c r="E24" s="4">
        <v>38</v>
      </c>
      <c r="F24" s="4">
        <v>39</v>
      </c>
      <c r="G24" s="4">
        <v>39</v>
      </c>
      <c r="H24" s="4">
        <v>39</v>
      </c>
      <c r="I24" s="4">
        <v>38</v>
      </c>
      <c r="J24" s="10">
        <v>38</v>
      </c>
      <c r="K24" s="10">
        <v>41</v>
      </c>
      <c r="L24" s="10">
        <v>41</v>
      </c>
      <c r="M24" s="10">
        <v>38</v>
      </c>
      <c r="N24" s="10">
        <v>36</v>
      </c>
      <c r="O24" s="10">
        <v>39</v>
      </c>
      <c r="P24" s="10">
        <v>39</v>
      </c>
      <c r="Q24" s="10">
        <v>39</v>
      </c>
      <c r="R24" s="10">
        <v>41</v>
      </c>
      <c r="S24" s="10">
        <v>40</v>
      </c>
      <c r="T24" s="10">
        <v>40</v>
      </c>
      <c r="U24" s="10">
        <v>41</v>
      </c>
      <c r="V24" s="4">
        <v>39</v>
      </c>
      <c r="W24" s="4">
        <v>41</v>
      </c>
      <c r="X24" s="13">
        <v>41</v>
      </c>
      <c r="Y24" s="14">
        <v>37</v>
      </c>
      <c r="Z24" s="23">
        <v>40</v>
      </c>
      <c r="AA24" s="10">
        <v>43</v>
      </c>
      <c r="AB24" s="11">
        <v>41</v>
      </c>
      <c r="AC24" s="27">
        <v>41</v>
      </c>
      <c r="AD24" s="27">
        <v>41</v>
      </c>
      <c r="AE24" s="4">
        <v>40</v>
      </c>
      <c r="AF24" s="4">
        <v>39</v>
      </c>
      <c r="AG24" s="10" t="str">
        <f>VLOOKUP(B24,'[1]Client GROUNDWATER - 1'!$A:$H,8,0)</f>
        <v>38</v>
      </c>
    </row>
    <row r="25" spans="1:33" x14ac:dyDescent="0.25">
      <c r="A25" s="46"/>
      <c r="B25" s="9" t="s">
        <v>39</v>
      </c>
      <c r="C25" s="4" t="s">
        <v>19</v>
      </c>
      <c r="D25" s="4">
        <v>1</v>
      </c>
      <c r="E25" s="4">
        <v>8</v>
      </c>
      <c r="F25" s="4">
        <v>8</v>
      </c>
      <c r="G25" s="4">
        <v>8</v>
      </c>
      <c r="H25" s="4">
        <v>8</v>
      </c>
      <c r="I25" s="4">
        <v>8</v>
      </c>
      <c r="J25" s="10">
        <v>8</v>
      </c>
      <c r="K25" s="10">
        <v>8</v>
      </c>
      <c r="L25" s="10">
        <v>8</v>
      </c>
      <c r="M25" s="10">
        <v>8</v>
      </c>
      <c r="N25" s="10">
        <v>7</v>
      </c>
      <c r="O25" s="10">
        <v>7</v>
      </c>
      <c r="P25" s="10">
        <v>7</v>
      </c>
      <c r="Q25" s="10">
        <v>8</v>
      </c>
      <c r="R25" s="10">
        <v>9</v>
      </c>
      <c r="S25" s="10">
        <v>8</v>
      </c>
      <c r="T25" s="10">
        <v>7</v>
      </c>
      <c r="U25" s="10">
        <v>9</v>
      </c>
      <c r="V25" s="4">
        <v>8</v>
      </c>
      <c r="W25" s="4">
        <v>8</v>
      </c>
      <c r="X25" s="13">
        <v>10</v>
      </c>
      <c r="Y25" s="14">
        <v>7</v>
      </c>
      <c r="Z25" s="23">
        <v>10</v>
      </c>
      <c r="AA25" s="10">
        <v>9</v>
      </c>
      <c r="AB25" s="11">
        <v>9</v>
      </c>
      <c r="AC25" s="27">
        <v>8</v>
      </c>
      <c r="AD25" s="27">
        <v>9</v>
      </c>
      <c r="AE25" s="4">
        <v>8</v>
      </c>
      <c r="AF25" s="4">
        <v>7</v>
      </c>
      <c r="AG25" s="10" t="str">
        <f>VLOOKUP(B25,'[1]Client GROUNDWATER - 1'!$A:$H,8,0)</f>
        <v>7</v>
      </c>
    </row>
    <row r="26" spans="1:33" x14ac:dyDescent="0.25">
      <c r="A26" s="46"/>
      <c r="B26" s="9" t="s">
        <v>40</v>
      </c>
      <c r="C26" s="4" t="s">
        <v>19</v>
      </c>
      <c r="D26" s="4">
        <v>1E-3</v>
      </c>
      <c r="E26" s="4" t="s">
        <v>41</v>
      </c>
      <c r="F26" s="4" t="s">
        <v>41</v>
      </c>
      <c r="G26" s="4">
        <v>2E-3</v>
      </c>
      <c r="H26" s="4">
        <v>7.0000000000000001E-3</v>
      </c>
      <c r="I26" s="4">
        <v>1E-3</v>
      </c>
      <c r="J26" s="10">
        <v>1E-3</v>
      </c>
      <c r="K26" s="10">
        <v>3.0000000000000001E-3</v>
      </c>
      <c r="L26" s="10">
        <v>2E-3</v>
      </c>
      <c r="M26" s="10">
        <v>3.0000000000000001E-3</v>
      </c>
      <c r="N26" s="10">
        <v>2E-3</v>
      </c>
      <c r="O26" s="10">
        <v>2E-3</v>
      </c>
      <c r="P26" s="10">
        <v>4.0000000000000001E-3</v>
      </c>
      <c r="Q26" s="10">
        <v>4.0000000000000001E-3</v>
      </c>
      <c r="R26" s="10">
        <v>2E-3</v>
      </c>
      <c r="S26" s="10">
        <v>2E-3</v>
      </c>
      <c r="T26" s="10">
        <v>2E-3</v>
      </c>
      <c r="U26" s="10">
        <v>3.0000000000000001E-3</v>
      </c>
      <c r="V26" s="4">
        <v>3.0000000000000001E-3</v>
      </c>
      <c r="W26" s="4">
        <v>1E-3</v>
      </c>
      <c r="X26" s="13">
        <v>2E-3</v>
      </c>
      <c r="Y26" s="11" t="s">
        <v>41</v>
      </c>
      <c r="Z26" s="23">
        <v>1E-3</v>
      </c>
      <c r="AA26" s="10">
        <v>1E-3</v>
      </c>
      <c r="AB26" s="11" t="s">
        <v>41</v>
      </c>
      <c r="AC26" s="27">
        <v>1E-3</v>
      </c>
      <c r="AD26" s="27">
        <v>1E-3</v>
      </c>
      <c r="AE26" s="4">
        <v>1E-3</v>
      </c>
      <c r="AF26" s="4" t="s">
        <v>41</v>
      </c>
      <c r="AG26" s="10" t="str">
        <f>VLOOKUP(B26,'[1]Client GROUNDWATER - 1'!$A:$H,8,0)</f>
        <v>0.001</v>
      </c>
    </row>
    <row r="27" spans="1:33" x14ac:dyDescent="0.25">
      <c r="A27" s="46"/>
      <c r="B27" s="9" t="s">
        <v>42</v>
      </c>
      <c r="C27" s="4" t="s">
        <v>19</v>
      </c>
      <c r="D27" s="4">
        <v>1E-3</v>
      </c>
      <c r="E27" s="4">
        <v>8.4000000000000005E-2</v>
      </c>
      <c r="F27" s="4">
        <v>0.17299999999999999</v>
      </c>
      <c r="G27" s="4">
        <v>0.15</v>
      </c>
      <c r="H27" s="4">
        <v>0.154</v>
      </c>
      <c r="I27" s="4">
        <v>0.128</v>
      </c>
      <c r="J27" s="10">
        <v>0.14499999999999999</v>
      </c>
      <c r="K27" s="10">
        <v>0.14799999999999999</v>
      </c>
      <c r="L27" s="10">
        <v>0.152</v>
      </c>
      <c r="M27" s="10">
        <v>0.19600000000000001</v>
      </c>
      <c r="N27" s="10">
        <v>0.16500000000000001</v>
      </c>
      <c r="O27" s="10">
        <v>0.159</v>
      </c>
      <c r="P27" s="10">
        <v>0.17</v>
      </c>
      <c r="Q27" s="10">
        <v>0.17399999999999999</v>
      </c>
      <c r="R27" s="10">
        <v>0.16900000000000001</v>
      </c>
      <c r="S27" s="10">
        <v>0.16600000000000001</v>
      </c>
      <c r="T27" s="10">
        <v>0.23899999999999999</v>
      </c>
      <c r="U27" s="10">
        <v>0.187</v>
      </c>
      <c r="V27" s="4">
        <v>0.193</v>
      </c>
      <c r="W27" s="4">
        <v>0.17699999999999999</v>
      </c>
      <c r="X27" s="13">
        <v>0.17</v>
      </c>
      <c r="Y27" s="11">
        <v>0.125</v>
      </c>
      <c r="Z27" s="23">
        <v>0.16600000000000001</v>
      </c>
      <c r="AA27" s="10">
        <v>0.156</v>
      </c>
      <c r="AB27" s="11">
        <v>0.13500000000000001</v>
      </c>
      <c r="AC27" s="27">
        <v>0.14299999999999999</v>
      </c>
      <c r="AD27" s="27">
        <v>0.129</v>
      </c>
      <c r="AE27" s="4">
        <v>0.125</v>
      </c>
      <c r="AF27" s="4">
        <v>8.8999999999999996E-2</v>
      </c>
      <c r="AG27" s="10" t="str">
        <f>VLOOKUP(B27,'[1]Client GROUNDWATER - 1'!$A:$H,8,0)</f>
        <v>0.126</v>
      </c>
    </row>
    <row r="28" spans="1:33" x14ac:dyDescent="0.25">
      <c r="A28" s="46"/>
      <c r="B28" s="9" t="s">
        <v>43</v>
      </c>
      <c r="C28" s="4" t="s">
        <v>19</v>
      </c>
      <c r="D28" s="4">
        <v>1E-4</v>
      </c>
      <c r="E28" s="4" t="s">
        <v>44</v>
      </c>
      <c r="F28" s="4" t="s">
        <v>44</v>
      </c>
      <c r="G28" s="4" t="s">
        <v>44</v>
      </c>
      <c r="H28" s="4">
        <v>2.0000000000000001E-4</v>
      </c>
      <c r="I28" s="4" t="s">
        <v>44</v>
      </c>
      <c r="J28" s="10" t="s">
        <v>44</v>
      </c>
      <c r="K28" s="10" t="s">
        <v>44</v>
      </c>
      <c r="L28" s="10" t="s">
        <v>44</v>
      </c>
      <c r="M28" s="10" t="s">
        <v>44</v>
      </c>
      <c r="N28" s="10" t="s">
        <v>44</v>
      </c>
      <c r="O28" s="10" t="s">
        <v>44</v>
      </c>
      <c r="P28" s="10" t="s">
        <v>44</v>
      </c>
      <c r="Q28" s="10">
        <v>1E-4</v>
      </c>
      <c r="R28" s="10" t="s">
        <v>44</v>
      </c>
      <c r="S28" s="10" t="s">
        <v>44</v>
      </c>
      <c r="T28" s="10" t="s">
        <v>44</v>
      </c>
      <c r="U28" s="10" t="s">
        <v>44</v>
      </c>
      <c r="V28" s="4" t="s">
        <v>44</v>
      </c>
      <c r="W28" s="4" t="s">
        <v>44</v>
      </c>
      <c r="X28" s="13" t="s">
        <v>44</v>
      </c>
      <c r="Y28" s="11" t="s">
        <v>44</v>
      </c>
      <c r="Z28" s="23" t="s">
        <v>44</v>
      </c>
      <c r="AA28" s="10" t="s">
        <v>44</v>
      </c>
      <c r="AB28" s="11" t="s">
        <v>44</v>
      </c>
      <c r="AC28" s="4" t="s">
        <v>44</v>
      </c>
      <c r="AD28" s="4" t="s">
        <v>44</v>
      </c>
      <c r="AE28" s="4" t="s">
        <v>44</v>
      </c>
      <c r="AF28" s="4" t="s">
        <v>44</v>
      </c>
      <c r="AG28" s="10" t="str">
        <f>VLOOKUP(B28,'[1]Client GROUNDWATER - 1'!$A:$H,8,0)</f>
        <v>&lt;0.0001</v>
      </c>
    </row>
    <row r="29" spans="1:33" x14ac:dyDescent="0.25">
      <c r="A29" s="46"/>
      <c r="B29" s="9" t="s">
        <v>45</v>
      </c>
      <c r="C29" s="4" t="s">
        <v>19</v>
      </c>
      <c r="D29" s="4">
        <v>1E-3</v>
      </c>
      <c r="E29" s="4" t="s">
        <v>41</v>
      </c>
      <c r="F29" s="4" t="s">
        <v>41</v>
      </c>
      <c r="G29" s="4" t="s">
        <v>41</v>
      </c>
      <c r="H29" s="4" t="s">
        <v>41</v>
      </c>
      <c r="I29" s="4" t="s">
        <v>41</v>
      </c>
      <c r="J29" s="10" t="s">
        <v>41</v>
      </c>
      <c r="K29" s="10" t="s">
        <v>41</v>
      </c>
      <c r="L29" s="10" t="s">
        <v>41</v>
      </c>
      <c r="M29" s="10" t="s">
        <v>41</v>
      </c>
      <c r="N29" s="10" t="s">
        <v>41</v>
      </c>
      <c r="O29" s="10" t="s">
        <v>41</v>
      </c>
      <c r="P29" s="10" t="s">
        <v>41</v>
      </c>
      <c r="Q29" s="10" t="s">
        <v>41</v>
      </c>
      <c r="R29" s="10" t="s">
        <v>41</v>
      </c>
      <c r="S29" s="10" t="s">
        <v>41</v>
      </c>
      <c r="T29" s="10" t="s">
        <v>41</v>
      </c>
      <c r="U29" s="10" t="s">
        <v>41</v>
      </c>
      <c r="V29" s="4" t="s">
        <v>41</v>
      </c>
      <c r="W29" s="4" t="s">
        <v>41</v>
      </c>
      <c r="X29" s="13" t="s">
        <v>41</v>
      </c>
      <c r="Y29" s="11" t="s">
        <v>41</v>
      </c>
      <c r="Z29" s="23" t="s">
        <v>41</v>
      </c>
      <c r="AA29" s="10" t="s">
        <v>41</v>
      </c>
      <c r="AB29" s="11" t="s">
        <v>41</v>
      </c>
      <c r="AC29" s="4" t="s">
        <v>41</v>
      </c>
      <c r="AD29" s="4" t="s">
        <v>41</v>
      </c>
      <c r="AE29" s="4" t="s">
        <v>41</v>
      </c>
      <c r="AF29" s="4" t="s">
        <v>41</v>
      </c>
      <c r="AG29" s="10" t="str">
        <f>VLOOKUP(B29,'[1]Client GROUNDWATER - 1'!$A:$H,8,0)</f>
        <v>&lt;0.001</v>
      </c>
    </row>
    <row r="30" spans="1:33" x14ac:dyDescent="0.25">
      <c r="A30" s="46"/>
      <c r="B30" s="9" t="s">
        <v>46</v>
      </c>
      <c r="C30" s="4" t="s">
        <v>19</v>
      </c>
      <c r="D30" s="4">
        <v>1E-3</v>
      </c>
      <c r="E30" s="4" t="s">
        <v>41</v>
      </c>
      <c r="F30" s="4" t="s">
        <v>41</v>
      </c>
      <c r="G30" s="4" t="s">
        <v>41</v>
      </c>
      <c r="H30" s="4" t="s">
        <v>41</v>
      </c>
      <c r="I30" s="4" t="s">
        <v>41</v>
      </c>
      <c r="J30" s="10" t="s">
        <v>41</v>
      </c>
      <c r="K30" s="10" t="s">
        <v>41</v>
      </c>
      <c r="L30" s="10" t="s">
        <v>41</v>
      </c>
      <c r="M30" s="10" t="s">
        <v>41</v>
      </c>
      <c r="N30" s="10" t="s">
        <v>41</v>
      </c>
      <c r="O30" s="10" t="s">
        <v>41</v>
      </c>
      <c r="P30" s="10" t="s">
        <v>41</v>
      </c>
      <c r="Q30" s="10" t="s">
        <v>41</v>
      </c>
      <c r="R30" s="10" t="s">
        <v>41</v>
      </c>
      <c r="S30" s="10" t="s">
        <v>41</v>
      </c>
      <c r="T30" s="10" t="s">
        <v>41</v>
      </c>
      <c r="U30" s="10" t="s">
        <v>41</v>
      </c>
      <c r="V30" s="4" t="s">
        <v>41</v>
      </c>
      <c r="W30" s="4" t="s">
        <v>41</v>
      </c>
      <c r="X30" s="13" t="s">
        <v>41</v>
      </c>
      <c r="Y30" s="11" t="s">
        <v>41</v>
      </c>
      <c r="Z30" s="23" t="s">
        <v>41</v>
      </c>
      <c r="AA30" s="10" t="s">
        <v>41</v>
      </c>
      <c r="AB30" s="11" t="s">
        <v>41</v>
      </c>
      <c r="AC30" s="4" t="s">
        <v>41</v>
      </c>
      <c r="AD30" s="4" t="s">
        <v>41</v>
      </c>
      <c r="AE30" s="4" t="s">
        <v>41</v>
      </c>
      <c r="AF30" s="4" t="s">
        <v>41</v>
      </c>
      <c r="AG30" s="10" t="str">
        <f>VLOOKUP(B30,'[1]Client GROUNDWATER - 1'!$A:$H,8,0)</f>
        <v>&lt;0.001</v>
      </c>
    </row>
    <row r="31" spans="1:33" x14ac:dyDescent="0.25">
      <c r="A31" s="46"/>
      <c r="B31" s="9" t="s">
        <v>47</v>
      </c>
      <c r="C31" s="4" t="s">
        <v>19</v>
      </c>
      <c r="D31" s="4">
        <v>1E-3</v>
      </c>
      <c r="E31" s="4" t="s">
        <v>41</v>
      </c>
      <c r="F31" s="4" t="s">
        <v>41</v>
      </c>
      <c r="G31" s="4" t="s">
        <v>41</v>
      </c>
      <c r="H31" s="4" t="s">
        <v>41</v>
      </c>
      <c r="I31" s="4" t="s">
        <v>41</v>
      </c>
      <c r="J31" s="10" t="s">
        <v>41</v>
      </c>
      <c r="K31" s="10" t="s">
        <v>41</v>
      </c>
      <c r="L31" s="10" t="s">
        <v>41</v>
      </c>
      <c r="M31" s="10" t="s">
        <v>41</v>
      </c>
      <c r="N31" s="10" t="s">
        <v>41</v>
      </c>
      <c r="O31" s="10" t="s">
        <v>41</v>
      </c>
      <c r="P31" s="10" t="s">
        <v>41</v>
      </c>
      <c r="Q31" s="10" t="s">
        <v>41</v>
      </c>
      <c r="R31" s="10" t="s">
        <v>41</v>
      </c>
      <c r="S31" s="10" t="s">
        <v>41</v>
      </c>
      <c r="T31" s="10" t="s">
        <v>41</v>
      </c>
      <c r="U31" s="10" t="s">
        <v>41</v>
      </c>
      <c r="V31" s="4" t="s">
        <v>41</v>
      </c>
      <c r="W31" s="4" t="s">
        <v>41</v>
      </c>
      <c r="X31" s="13" t="s">
        <v>41</v>
      </c>
      <c r="Y31" s="11" t="s">
        <v>41</v>
      </c>
      <c r="Z31" s="23" t="s">
        <v>41</v>
      </c>
      <c r="AA31" s="10" t="s">
        <v>41</v>
      </c>
      <c r="AB31" s="11" t="s">
        <v>41</v>
      </c>
      <c r="AC31" s="4" t="s">
        <v>41</v>
      </c>
      <c r="AD31" s="4" t="s">
        <v>41</v>
      </c>
      <c r="AE31" s="4" t="s">
        <v>41</v>
      </c>
      <c r="AF31" s="4" t="s">
        <v>41</v>
      </c>
      <c r="AG31" s="10" t="str">
        <f>VLOOKUP(B31,'[1]Client GROUNDWATER - 1'!$A:$H,8,0)</f>
        <v>&lt;0.001</v>
      </c>
    </row>
    <row r="32" spans="1:33" x14ac:dyDescent="0.25">
      <c r="A32" s="46"/>
      <c r="B32" s="9" t="s">
        <v>48</v>
      </c>
      <c r="C32" s="4" t="s">
        <v>19</v>
      </c>
      <c r="D32" s="4">
        <v>1E-3</v>
      </c>
      <c r="E32" s="4">
        <v>8.2000000000000003E-2</v>
      </c>
      <c r="F32" s="4">
        <v>5.6000000000000001E-2</v>
      </c>
      <c r="G32" s="4">
        <v>4.9000000000000002E-2</v>
      </c>
      <c r="H32" s="4">
        <v>0.06</v>
      </c>
      <c r="I32" s="4">
        <v>0.05</v>
      </c>
      <c r="J32" s="10">
        <v>5.2999999999999999E-2</v>
      </c>
      <c r="K32" s="10">
        <v>5.3999999999999999E-2</v>
      </c>
      <c r="L32" s="10">
        <v>5.3999999999999999E-2</v>
      </c>
      <c r="M32" s="10">
        <v>5.0999999999999997E-2</v>
      </c>
      <c r="N32" s="10">
        <v>3.5999999999999997E-2</v>
      </c>
      <c r="O32" s="10">
        <v>5.5E-2</v>
      </c>
      <c r="P32" s="10">
        <v>5.0999999999999997E-2</v>
      </c>
      <c r="Q32" s="10">
        <v>4.9000000000000002E-2</v>
      </c>
      <c r="R32" s="10">
        <v>5.0999999999999997E-2</v>
      </c>
      <c r="S32" s="10">
        <v>5.0999999999999997E-2</v>
      </c>
      <c r="T32" s="10">
        <v>0.05</v>
      </c>
      <c r="U32" s="10">
        <v>4.3999999999999997E-2</v>
      </c>
      <c r="V32" s="4">
        <v>4.1000000000000002E-2</v>
      </c>
      <c r="W32" s="4">
        <v>3.6999999999999998E-2</v>
      </c>
      <c r="X32" s="13">
        <v>0.05</v>
      </c>
      <c r="Y32" s="11">
        <v>4.8000000000000001E-2</v>
      </c>
      <c r="Z32" s="23">
        <v>0.05</v>
      </c>
      <c r="AA32" s="10">
        <v>4.9000000000000002E-2</v>
      </c>
      <c r="AB32" s="11">
        <v>4.9000000000000002E-2</v>
      </c>
      <c r="AC32" s="27">
        <v>4.8000000000000001E-2</v>
      </c>
      <c r="AD32" s="27">
        <v>4.7E-2</v>
      </c>
      <c r="AE32" s="4">
        <v>6.2E-2</v>
      </c>
      <c r="AF32" s="4">
        <v>4.8000000000000001E-2</v>
      </c>
      <c r="AG32" s="10" t="str">
        <f>VLOOKUP(B32,'[1]Client GROUNDWATER - 1'!$A:$H,8,0)</f>
        <v>0.046</v>
      </c>
    </row>
    <row r="33" spans="1:33" x14ac:dyDescent="0.25">
      <c r="A33" s="46"/>
      <c r="B33" s="9" t="s">
        <v>49</v>
      </c>
      <c r="C33" s="4" t="s">
        <v>19</v>
      </c>
      <c r="D33" s="4">
        <v>1E-3</v>
      </c>
      <c r="E33" s="4">
        <v>0.11600000000000001</v>
      </c>
      <c r="F33" s="4">
        <v>0.20200000000000001</v>
      </c>
      <c r="G33" s="4">
        <v>0.156</v>
      </c>
      <c r="H33" s="4">
        <v>0.16600000000000001</v>
      </c>
      <c r="I33" s="4">
        <v>0.14099999999999999</v>
      </c>
      <c r="J33" s="10">
        <v>0.158</v>
      </c>
      <c r="K33" s="10">
        <v>0.17599999999999999</v>
      </c>
      <c r="L33" s="10">
        <v>0.155</v>
      </c>
      <c r="M33" s="10">
        <v>0.19700000000000001</v>
      </c>
      <c r="N33" s="10">
        <v>0.16600000000000001</v>
      </c>
      <c r="O33" s="10">
        <v>0.13300000000000001</v>
      </c>
      <c r="P33" s="10">
        <v>0.125</v>
      </c>
      <c r="Q33" s="10">
        <v>0.13300000000000001</v>
      </c>
      <c r="R33" s="10">
        <v>0.124</v>
      </c>
      <c r="S33" s="10">
        <v>0.111</v>
      </c>
      <c r="T33" s="10">
        <v>9.1999999999999998E-2</v>
      </c>
      <c r="U33" s="10">
        <v>5.5E-2</v>
      </c>
      <c r="V33" s="4">
        <v>5.8000000000000003E-2</v>
      </c>
      <c r="W33" s="4">
        <v>5.6000000000000001E-2</v>
      </c>
      <c r="X33" s="13">
        <v>6.0999999999999999E-2</v>
      </c>
      <c r="Y33" s="11">
        <v>4.4999999999999998E-2</v>
      </c>
      <c r="Z33" s="23">
        <v>5.0999999999999997E-2</v>
      </c>
      <c r="AA33" s="10">
        <v>4.7E-2</v>
      </c>
      <c r="AB33" s="11">
        <v>4.5999999999999999E-2</v>
      </c>
      <c r="AC33" s="27">
        <v>4.2999999999999997E-2</v>
      </c>
      <c r="AD33" s="27">
        <v>5.2999999999999999E-2</v>
      </c>
      <c r="AE33" s="4">
        <v>4.1000000000000002E-2</v>
      </c>
      <c r="AF33" s="4">
        <v>2.8000000000000001E-2</v>
      </c>
      <c r="AG33" s="10" t="str">
        <f>VLOOKUP(B33,'[1]Client GROUNDWATER - 1'!$A:$H,8,0)</f>
        <v>0.036</v>
      </c>
    </row>
    <row r="34" spans="1:33" x14ac:dyDescent="0.25">
      <c r="A34" s="46"/>
      <c r="B34" s="9" t="s">
        <v>50</v>
      </c>
      <c r="C34" s="4" t="s">
        <v>19</v>
      </c>
      <c r="D34" s="4">
        <v>0.01</v>
      </c>
      <c r="E34" s="4" t="s">
        <v>51</v>
      </c>
      <c r="F34" s="4" t="s">
        <v>51</v>
      </c>
      <c r="G34" s="4" t="s">
        <v>51</v>
      </c>
      <c r="H34" s="4" t="s">
        <v>51</v>
      </c>
      <c r="I34" s="4" t="s">
        <v>51</v>
      </c>
      <c r="J34" s="10" t="s">
        <v>51</v>
      </c>
      <c r="K34" s="10" t="s">
        <v>51</v>
      </c>
      <c r="L34" s="10" t="s">
        <v>51</v>
      </c>
      <c r="M34" s="10" t="s">
        <v>51</v>
      </c>
      <c r="N34" s="10" t="s">
        <v>51</v>
      </c>
      <c r="O34" s="10" t="s">
        <v>51</v>
      </c>
      <c r="P34" s="10" t="s">
        <v>51</v>
      </c>
      <c r="Q34" s="10" t="s">
        <v>51</v>
      </c>
      <c r="R34" s="10" t="s">
        <v>51</v>
      </c>
      <c r="S34" s="10" t="s">
        <v>51</v>
      </c>
      <c r="T34" s="10" t="s">
        <v>51</v>
      </c>
      <c r="U34" s="10" t="s">
        <v>51</v>
      </c>
      <c r="V34" s="4" t="s">
        <v>51</v>
      </c>
      <c r="W34" s="4" t="s">
        <v>51</v>
      </c>
      <c r="X34" s="13" t="s">
        <v>51</v>
      </c>
      <c r="Y34" s="11" t="s">
        <v>51</v>
      </c>
      <c r="Z34" s="23" t="s">
        <v>51</v>
      </c>
      <c r="AA34" s="10" t="s">
        <v>51</v>
      </c>
      <c r="AB34" s="11" t="s">
        <v>51</v>
      </c>
      <c r="AC34" s="4" t="s">
        <v>51</v>
      </c>
      <c r="AD34" s="4" t="s">
        <v>51</v>
      </c>
      <c r="AE34" s="4" t="s">
        <v>51</v>
      </c>
      <c r="AF34" s="4" t="s">
        <v>51</v>
      </c>
      <c r="AG34" s="10" t="str">
        <f>VLOOKUP(B34,'[1]Client GROUNDWATER - 1'!$A:$H,8,0)</f>
        <v>&lt;0.01</v>
      </c>
    </row>
    <row r="35" spans="1:33" x14ac:dyDescent="0.25">
      <c r="A35" s="46"/>
      <c r="B35" s="9" t="s">
        <v>52</v>
      </c>
      <c r="C35" s="4" t="s">
        <v>19</v>
      </c>
      <c r="D35" s="4">
        <v>1E-3</v>
      </c>
      <c r="E35" s="4" t="s">
        <v>41</v>
      </c>
      <c r="F35" s="4" t="s">
        <v>41</v>
      </c>
      <c r="G35" s="4" t="s">
        <v>41</v>
      </c>
      <c r="H35" s="4" t="s">
        <v>41</v>
      </c>
      <c r="I35" s="4" t="s">
        <v>41</v>
      </c>
      <c r="J35" s="10" t="s">
        <v>41</v>
      </c>
      <c r="K35" s="10" t="s">
        <v>41</v>
      </c>
      <c r="L35" s="10" t="s">
        <v>41</v>
      </c>
      <c r="M35" s="10" t="s">
        <v>41</v>
      </c>
      <c r="N35" s="10" t="s">
        <v>41</v>
      </c>
      <c r="O35" s="10" t="s">
        <v>41</v>
      </c>
      <c r="P35" s="10" t="s">
        <v>41</v>
      </c>
      <c r="Q35" s="10" t="s">
        <v>41</v>
      </c>
      <c r="R35" s="10" t="s">
        <v>41</v>
      </c>
      <c r="S35" s="10" t="s">
        <v>41</v>
      </c>
      <c r="T35" s="10" t="s">
        <v>41</v>
      </c>
      <c r="U35" s="10" t="s">
        <v>41</v>
      </c>
      <c r="V35" s="4" t="s">
        <v>41</v>
      </c>
      <c r="W35" s="4" t="s">
        <v>41</v>
      </c>
      <c r="X35" s="13" t="s">
        <v>41</v>
      </c>
      <c r="Y35" s="11" t="s">
        <v>41</v>
      </c>
      <c r="Z35" s="23" t="s">
        <v>41</v>
      </c>
      <c r="AA35" s="10" t="s">
        <v>41</v>
      </c>
      <c r="AB35" s="11" t="s">
        <v>41</v>
      </c>
      <c r="AC35" s="4" t="s">
        <v>41</v>
      </c>
      <c r="AD35" s="4" t="s">
        <v>41</v>
      </c>
      <c r="AE35" s="4" t="s">
        <v>41</v>
      </c>
      <c r="AF35" s="4" t="s">
        <v>41</v>
      </c>
      <c r="AG35" s="10" t="str">
        <f>VLOOKUP(B35,'[1]Client GROUNDWATER - 1'!$A:$H,8,0)</f>
        <v>&lt;0.001</v>
      </c>
    </row>
    <row r="36" spans="1:33" x14ac:dyDescent="0.25">
      <c r="A36" s="46"/>
      <c r="B36" s="9" t="s">
        <v>53</v>
      </c>
      <c r="C36" s="4" t="s">
        <v>19</v>
      </c>
      <c r="D36" s="4">
        <v>1E-3</v>
      </c>
      <c r="E36" s="4">
        <v>0.52100000000000002</v>
      </c>
      <c r="F36" s="4">
        <v>0.47499999999999998</v>
      </c>
      <c r="G36" s="4">
        <v>0.45700000000000002</v>
      </c>
      <c r="H36" s="4">
        <v>0.45200000000000001</v>
      </c>
      <c r="I36" s="4">
        <v>0.46899999999999997</v>
      </c>
      <c r="J36" s="10">
        <v>0.502</v>
      </c>
      <c r="K36" s="10">
        <v>0.5</v>
      </c>
      <c r="L36" s="10">
        <v>0.499</v>
      </c>
      <c r="M36" s="10">
        <v>0.45400000000000001</v>
      </c>
      <c r="N36" s="10">
        <v>0.44</v>
      </c>
      <c r="O36" s="10">
        <v>0.441</v>
      </c>
      <c r="P36" s="10">
        <v>0.48599999999999999</v>
      </c>
      <c r="Q36" s="10">
        <v>0.47399999999999998</v>
      </c>
      <c r="R36" s="10">
        <v>0.46200000000000002</v>
      </c>
      <c r="S36" s="10">
        <v>0.47799999999999998</v>
      </c>
      <c r="T36" s="10">
        <v>0.47099999999999997</v>
      </c>
      <c r="U36" s="10">
        <v>0.42</v>
      </c>
      <c r="V36" s="4">
        <v>0.42399999999999999</v>
      </c>
      <c r="W36" s="4">
        <v>0.46899999999999997</v>
      </c>
      <c r="X36" s="13">
        <v>0.47199999999999998</v>
      </c>
      <c r="Y36" s="11">
        <v>0.40600000000000003</v>
      </c>
      <c r="Z36" s="23">
        <v>0.51400000000000001</v>
      </c>
      <c r="AA36" s="10">
        <v>0.46200000000000002</v>
      </c>
      <c r="AB36" s="11">
        <v>0.46300000000000002</v>
      </c>
      <c r="AC36" s="27">
        <v>0.47199999999999998</v>
      </c>
      <c r="AD36" s="27">
        <v>0.48199999999999998</v>
      </c>
      <c r="AE36" s="4">
        <v>0.51800000000000002</v>
      </c>
      <c r="AF36" s="4">
        <v>0.38</v>
      </c>
      <c r="AG36" s="10" t="str">
        <f>VLOOKUP(B36,'[1]Client GROUNDWATER - 1'!$A:$H,8,0)</f>
        <v>0.551</v>
      </c>
    </row>
    <row r="37" spans="1:33" x14ac:dyDescent="0.25">
      <c r="A37" s="46"/>
      <c r="B37" s="9" t="s">
        <v>54</v>
      </c>
      <c r="C37" s="4" t="s">
        <v>19</v>
      </c>
      <c r="D37" s="4">
        <v>5.0000000000000001E-3</v>
      </c>
      <c r="E37" s="4" t="s">
        <v>55</v>
      </c>
      <c r="F37" s="4" t="s">
        <v>55</v>
      </c>
      <c r="G37" s="4" t="s">
        <v>55</v>
      </c>
      <c r="H37" s="4" t="s">
        <v>55</v>
      </c>
      <c r="I37" s="4" t="s">
        <v>55</v>
      </c>
      <c r="J37" s="10" t="s">
        <v>55</v>
      </c>
      <c r="K37" s="10" t="s">
        <v>55</v>
      </c>
      <c r="L37" s="10" t="s">
        <v>55</v>
      </c>
      <c r="M37" s="10" t="s">
        <v>55</v>
      </c>
      <c r="N37" s="10" t="s">
        <v>55</v>
      </c>
      <c r="O37" s="10" t="s">
        <v>55</v>
      </c>
      <c r="P37" s="10" t="s">
        <v>55</v>
      </c>
      <c r="Q37" s="10">
        <v>0.01</v>
      </c>
      <c r="R37" s="10" t="s">
        <v>55</v>
      </c>
      <c r="S37" s="10" t="s">
        <v>55</v>
      </c>
      <c r="T37" s="10" t="s">
        <v>55</v>
      </c>
      <c r="U37" s="10" t="s">
        <v>55</v>
      </c>
      <c r="V37" s="4" t="s">
        <v>55</v>
      </c>
      <c r="W37" s="4" t="s">
        <v>55</v>
      </c>
      <c r="X37" s="13" t="s">
        <v>55</v>
      </c>
      <c r="Y37" s="11" t="s">
        <v>55</v>
      </c>
      <c r="Z37" s="23" t="s">
        <v>55</v>
      </c>
      <c r="AA37" s="10" t="s">
        <v>55</v>
      </c>
      <c r="AB37" s="11" t="s">
        <v>55</v>
      </c>
      <c r="AC37" s="4" t="s">
        <v>55</v>
      </c>
      <c r="AD37" s="4" t="s">
        <v>55</v>
      </c>
      <c r="AE37" s="4" t="s">
        <v>55</v>
      </c>
      <c r="AF37" s="4" t="s">
        <v>55</v>
      </c>
      <c r="AG37" s="10" t="str">
        <f>VLOOKUP(B37,'[1]Client GROUNDWATER - 1'!$A:$H,8,0)</f>
        <v>&lt;0.005</v>
      </c>
    </row>
    <row r="38" spans="1:33" x14ac:dyDescent="0.25">
      <c r="A38" s="46"/>
      <c r="B38" s="9" t="s">
        <v>56</v>
      </c>
      <c r="C38" s="4" t="s">
        <v>19</v>
      </c>
      <c r="D38" s="4">
        <v>0.05</v>
      </c>
      <c r="E38" s="4">
        <v>0.11</v>
      </c>
      <c r="F38" s="4">
        <v>0.11</v>
      </c>
      <c r="G38" s="4">
        <v>0.1</v>
      </c>
      <c r="H38" s="4">
        <v>0.11</v>
      </c>
      <c r="I38" s="4">
        <v>0.1</v>
      </c>
      <c r="J38" s="10">
        <v>0.11</v>
      </c>
      <c r="K38" s="10">
        <v>0.11</v>
      </c>
      <c r="L38" s="10">
        <v>0.11</v>
      </c>
      <c r="M38" s="10">
        <v>0.1</v>
      </c>
      <c r="N38" s="10">
        <v>0.09</v>
      </c>
      <c r="O38" s="10">
        <v>0.12</v>
      </c>
      <c r="P38" s="10">
        <v>0.1</v>
      </c>
      <c r="Q38" s="10">
        <v>0.09</v>
      </c>
      <c r="R38" s="10">
        <v>0.12</v>
      </c>
      <c r="S38" s="10">
        <v>0.1</v>
      </c>
      <c r="T38" s="10">
        <v>0.13</v>
      </c>
      <c r="U38" s="10">
        <v>0.09</v>
      </c>
      <c r="V38" s="4">
        <v>0.09</v>
      </c>
      <c r="W38" s="4">
        <v>0.1</v>
      </c>
      <c r="X38" s="13">
        <v>0.12</v>
      </c>
      <c r="Y38" s="11">
        <v>0.12</v>
      </c>
      <c r="Z38" s="23">
        <v>0.1</v>
      </c>
      <c r="AA38" s="10">
        <v>0.12</v>
      </c>
      <c r="AB38" s="11">
        <v>0.13</v>
      </c>
      <c r="AC38" s="27">
        <v>0.11</v>
      </c>
      <c r="AD38" s="27">
        <v>0.12</v>
      </c>
      <c r="AE38" s="4">
        <v>0.14000000000000001</v>
      </c>
      <c r="AF38" s="4">
        <v>0.11</v>
      </c>
      <c r="AG38" s="10" t="str">
        <f>VLOOKUP(B38,'[1]Client GROUNDWATER - 1'!$A:$H,8,0)</f>
        <v>0.10</v>
      </c>
    </row>
    <row r="39" spans="1:33" x14ac:dyDescent="0.25">
      <c r="A39" s="46"/>
      <c r="B39" s="9" t="s">
        <v>57</v>
      </c>
      <c r="C39" s="4" t="s">
        <v>19</v>
      </c>
      <c r="D39" s="4">
        <v>0.05</v>
      </c>
      <c r="E39" s="4">
        <v>4.1100000000000003</v>
      </c>
      <c r="F39" s="4">
        <v>3.01</v>
      </c>
      <c r="G39" s="4">
        <v>4.57</v>
      </c>
      <c r="H39" s="4">
        <v>6.21</v>
      </c>
      <c r="I39" s="4">
        <v>2.82</v>
      </c>
      <c r="J39" s="10">
        <v>6.17</v>
      </c>
      <c r="K39" s="10">
        <v>6.89</v>
      </c>
      <c r="L39" s="10">
        <v>6.26</v>
      </c>
      <c r="M39" s="10">
        <v>4.93</v>
      </c>
      <c r="N39" s="10">
        <v>3.96</v>
      </c>
      <c r="O39" s="10">
        <v>2.85</v>
      </c>
      <c r="P39" s="10">
        <v>2.69</v>
      </c>
      <c r="Q39" s="10">
        <v>4.1900000000000004</v>
      </c>
      <c r="R39" s="10">
        <v>4.07</v>
      </c>
      <c r="S39" s="10">
        <v>1.84</v>
      </c>
      <c r="T39" s="10">
        <v>4.9400000000000004</v>
      </c>
      <c r="U39" s="10">
        <v>0.53</v>
      </c>
      <c r="V39" s="4" t="s">
        <v>58</v>
      </c>
      <c r="W39" s="4">
        <v>2.25</v>
      </c>
      <c r="X39" s="13">
        <v>3.48</v>
      </c>
      <c r="Y39" s="11">
        <v>0.54</v>
      </c>
      <c r="Z39" s="23">
        <v>4.9800000000000004</v>
      </c>
      <c r="AA39" s="10">
        <v>4.38</v>
      </c>
      <c r="AB39" s="11">
        <v>1.28</v>
      </c>
      <c r="AC39" s="27">
        <v>2.04</v>
      </c>
      <c r="AD39" s="27">
        <v>3.17</v>
      </c>
      <c r="AE39" s="4">
        <v>2.06</v>
      </c>
      <c r="AF39" s="4">
        <v>5.59</v>
      </c>
      <c r="AG39" s="10" t="str">
        <f>VLOOKUP(B39,'[1]Client GROUNDWATER - 1'!$A:$H,8,0)</f>
        <v>4.82</v>
      </c>
    </row>
    <row r="40" spans="1:33" x14ac:dyDescent="0.25">
      <c r="A40" s="46"/>
      <c r="B40" s="9" t="s">
        <v>59</v>
      </c>
      <c r="C40" s="4" t="s">
        <v>19</v>
      </c>
      <c r="D40" s="4">
        <v>1E-3</v>
      </c>
      <c r="E40" s="4" t="s">
        <v>41</v>
      </c>
      <c r="F40" s="4" t="s">
        <v>41</v>
      </c>
      <c r="G40" s="4">
        <v>1E-3</v>
      </c>
      <c r="H40" s="4">
        <v>2E-3</v>
      </c>
      <c r="I40" s="4">
        <v>2E-3</v>
      </c>
      <c r="J40" s="10">
        <v>3.0000000000000001E-3</v>
      </c>
      <c r="K40" s="10">
        <v>2E-3</v>
      </c>
      <c r="L40" s="10">
        <v>2E-3</v>
      </c>
      <c r="M40" s="10">
        <v>2E-3</v>
      </c>
      <c r="N40" s="10">
        <v>2E-3</v>
      </c>
      <c r="O40" s="10">
        <v>2E-3</v>
      </c>
      <c r="P40" s="10">
        <v>3.0000000000000001E-3</v>
      </c>
      <c r="Q40" s="10">
        <v>3.0000000000000001E-3</v>
      </c>
      <c r="R40" s="10">
        <v>2E-3</v>
      </c>
      <c r="S40" s="10">
        <v>3.0000000000000001E-3</v>
      </c>
      <c r="T40" s="10">
        <v>2E-3</v>
      </c>
      <c r="U40" s="10">
        <v>4.0000000000000001E-3</v>
      </c>
      <c r="V40" s="4">
        <v>2E-3</v>
      </c>
      <c r="W40" s="4">
        <v>7.0000000000000001E-3</v>
      </c>
      <c r="X40" s="13">
        <v>2E-3</v>
      </c>
      <c r="Y40" s="11" t="s">
        <v>41</v>
      </c>
      <c r="Z40" s="23">
        <v>1E-3</v>
      </c>
      <c r="AA40" s="10">
        <v>2E-3</v>
      </c>
      <c r="AB40" s="11">
        <v>1E-3</v>
      </c>
      <c r="AC40" s="27">
        <v>2E-3</v>
      </c>
      <c r="AD40" s="27">
        <v>1E-3</v>
      </c>
      <c r="AE40" s="4">
        <v>1E-3</v>
      </c>
      <c r="AF40" s="4">
        <v>1E-3</v>
      </c>
      <c r="AG40" s="10" t="str">
        <f>VLOOKUP(B40,'[1]Client GROUNDWATER - 1'!$A:$H,8,0)</f>
        <v>&lt;0.001</v>
      </c>
    </row>
    <row r="41" spans="1:33" x14ac:dyDescent="0.25">
      <c r="A41" s="46"/>
      <c r="B41" s="9" t="s">
        <v>60</v>
      </c>
      <c r="C41" s="4" t="s">
        <v>19</v>
      </c>
      <c r="D41" s="4">
        <v>1E-3</v>
      </c>
      <c r="E41" s="4">
        <v>7.8E-2</v>
      </c>
      <c r="F41" s="4">
        <v>0.19500000000000001</v>
      </c>
      <c r="G41" s="4">
        <v>0.17599999999999999</v>
      </c>
      <c r="H41" s="4">
        <v>0.158</v>
      </c>
      <c r="I41" s="4">
        <v>0.14199999999999999</v>
      </c>
      <c r="J41" s="10">
        <v>0.158</v>
      </c>
      <c r="K41" s="10">
        <v>0.152</v>
      </c>
      <c r="L41" s="10">
        <v>0.16</v>
      </c>
      <c r="M41" s="10">
        <v>0.214</v>
      </c>
      <c r="N41" s="10">
        <v>0.186</v>
      </c>
      <c r="O41" s="10">
        <v>0.16700000000000001</v>
      </c>
      <c r="P41" s="10">
        <v>0.17</v>
      </c>
      <c r="Q41" s="10">
        <v>0.19</v>
      </c>
      <c r="R41" s="10">
        <v>0.17399999999999999</v>
      </c>
      <c r="S41" s="10">
        <v>0.17799999999999999</v>
      </c>
      <c r="T41" s="10">
        <v>0.25</v>
      </c>
      <c r="U41" s="10">
        <v>0.23400000000000001</v>
      </c>
      <c r="V41" s="4">
        <v>0.216</v>
      </c>
      <c r="W41" s="4">
        <v>0.22</v>
      </c>
      <c r="X41" s="13">
        <v>0.188</v>
      </c>
      <c r="Y41" s="11">
        <v>0.152</v>
      </c>
      <c r="Z41" s="23">
        <v>0.16900000000000001</v>
      </c>
      <c r="AA41" s="10">
        <v>0.184</v>
      </c>
      <c r="AB41" s="11">
        <v>0.16900000000000001</v>
      </c>
      <c r="AC41" s="27">
        <v>0.16800000000000001</v>
      </c>
      <c r="AD41" s="27">
        <v>0.12</v>
      </c>
      <c r="AE41" s="4">
        <v>0.128</v>
      </c>
      <c r="AF41" s="4">
        <v>0.11799999999999999</v>
      </c>
      <c r="AG41" s="10" t="str">
        <f>VLOOKUP(B41,'[1]Client GROUNDWATER - 1'!$A:$H,8,0)</f>
        <v>0.116</v>
      </c>
    </row>
    <row r="42" spans="1:33" x14ac:dyDescent="0.25">
      <c r="A42" s="46"/>
      <c r="B42" s="9" t="s">
        <v>61</v>
      </c>
      <c r="C42" s="4" t="s">
        <v>19</v>
      </c>
      <c r="D42" s="4">
        <v>1E-4</v>
      </c>
      <c r="E42" s="4" t="s">
        <v>44</v>
      </c>
      <c r="F42" s="4" t="s">
        <v>44</v>
      </c>
      <c r="G42" s="4" t="s">
        <v>44</v>
      </c>
      <c r="H42" s="4" t="s">
        <v>44</v>
      </c>
      <c r="I42" s="4" t="s">
        <v>44</v>
      </c>
      <c r="J42" s="10" t="s">
        <v>44</v>
      </c>
      <c r="K42" s="10" t="s">
        <v>44</v>
      </c>
      <c r="L42" s="10" t="s">
        <v>44</v>
      </c>
      <c r="M42" s="10" t="s">
        <v>44</v>
      </c>
      <c r="N42" s="10" t="s">
        <v>44</v>
      </c>
      <c r="O42" s="10" t="s">
        <v>44</v>
      </c>
      <c r="P42" s="10" t="s">
        <v>44</v>
      </c>
      <c r="Q42" s="10" t="s">
        <v>44</v>
      </c>
      <c r="R42" s="10" t="s">
        <v>44</v>
      </c>
      <c r="S42" s="10" t="s">
        <v>44</v>
      </c>
      <c r="T42" s="10" t="s">
        <v>44</v>
      </c>
      <c r="U42" s="10" t="s">
        <v>44</v>
      </c>
      <c r="V42" s="4" t="s">
        <v>44</v>
      </c>
      <c r="W42" s="4" t="s">
        <v>44</v>
      </c>
      <c r="X42" s="13" t="s">
        <v>44</v>
      </c>
      <c r="Y42" s="11" t="s">
        <v>44</v>
      </c>
      <c r="Z42" s="23" t="s">
        <v>44</v>
      </c>
      <c r="AA42" s="10" t="s">
        <v>44</v>
      </c>
      <c r="AB42" s="11" t="s">
        <v>44</v>
      </c>
      <c r="AC42" s="4" t="s">
        <v>44</v>
      </c>
      <c r="AD42" s="4" t="s">
        <v>44</v>
      </c>
      <c r="AE42" s="4" t="s">
        <v>44</v>
      </c>
      <c r="AF42" s="4" t="s">
        <v>44</v>
      </c>
      <c r="AG42" s="10" t="str">
        <f>VLOOKUP(B42,'[1]Client GROUNDWATER - 1'!$A:$H,8,0)</f>
        <v>&lt;0.0001</v>
      </c>
    </row>
    <row r="43" spans="1:33" x14ac:dyDescent="0.25">
      <c r="A43" s="46"/>
      <c r="B43" s="9" t="s">
        <v>62</v>
      </c>
      <c r="C43" s="4" t="s">
        <v>19</v>
      </c>
      <c r="D43" s="4">
        <v>1E-3</v>
      </c>
      <c r="E43" s="4" t="s">
        <v>41</v>
      </c>
      <c r="F43" s="4" t="s">
        <v>41</v>
      </c>
      <c r="G43" s="4" t="s">
        <v>41</v>
      </c>
      <c r="H43" s="4" t="s">
        <v>41</v>
      </c>
      <c r="I43" s="4" t="s">
        <v>41</v>
      </c>
      <c r="J43" s="10" t="s">
        <v>41</v>
      </c>
      <c r="K43" s="10" t="s">
        <v>41</v>
      </c>
      <c r="L43" s="10" t="s">
        <v>41</v>
      </c>
      <c r="M43" s="10" t="s">
        <v>41</v>
      </c>
      <c r="N43" s="10" t="s">
        <v>41</v>
      </c>
      <c r="O43" s="10" t="s">
        <v>41</v>
      </c>
      <c r="P43" s="10" t="s">
        <v>41</v>
      </c>
      <c r="Q43" s="10" t="s">
        <v>41</v>
      </c>
      <c r="R43" s="10" t="s">
        <v>41</v>
      </c>
      <c r="S43" s="10" t="s">
        <v>41</v>
      </c>
      <c r="T43" s="10" t="s">
        <v>41</v>
      </c>
      <c r="U43" s="10" t="s">
        <v>41</v>
      </c>
      <c r="V43" s="4" t="s">
        <v>41</v>
      </c>
      <c r="W43" s="4">
        <v>5.0000000000000001E-3</v>
      </c>
      <c r="X43" s="13" t="s">
        <v>41</v>
      </c>
      <c r="Y43" s="11" t="s">
        <v>41</v>
      </c>
      <c r="Z43" s="23" t="s">
        <v>41</v>
      </c>
      <c r="AA43" s="10" t="s">
        <v>41</v>
      </c>
      <c r="AB43" s="11" t="s">
        <v>41</v>
      </c>
      <c r="AC43" s="4" t="s">
        <v>41</v>
      </c>
      <c r="AD43" s="4" t="s">
        <v>41</v>
      </c>
      <c r="AE43" s="4" t="s">
        <v>41</v>
      </c>
      <c r="AF43" s="4" t="s">
        <v>41</v>
      </c>
      <c r="AG43" s="10" t="str">
        <f>VLOOKUP(B43,'[1]Client GROUNDWATER - 1'!$A:$H,8,0)</f>
        <v>&lt;0.001</v>
      </c>
    </row>
    <row r="44" spans="1:33" x14ac:dyDescent="0.25">
      <c r="A44" s="46"/>
      <c r="B44" s="9" t="s">
        <v>63</v>
      </c>
      <c r="C44" s="4" t="s">
        <v>19</v>
      </c>
      <c r="D44" s="4">
        <v>1E-3</v>
      </c>
      <c r="E44" s="4" t="s">
        <v>41</v>
      </c>
      <c r="F44" s="4" t="s">
        <v>41</v>
      </c>
      <c r="G44" s="4" t="s">
        <v>41</v>
      </c>
      <c r="H44" s="4" t="s">
        <v>41</v>
      </c>
      <c r="I44" s="4" t="s">
        <v>41</v>
      </c>
      <c r="J44" s="10" t="s">
        <v>41</v>
      </c>
      <c r="K44" s="10" t="s">
        <v>41</v>
      </c>
      <c r="L44" s="10" t="s">
        <v>41</v>
      </c>
      <c r="M44" s="10" t="s">
        <v>41</v>
      </c>
      <c r="N44" s="10" t="s">
        <v>41</v>
      </c>
      <c r="O44" s="10" t="s">
        <v>41</v>
      </c>
      <c r="P44" s="10">
        <v>2E-3</v>
      </c>
      <c r="Q44" s="10" t="s">
        <v>41</v>
      </c>
      <c r="R44" s="10" t="s">
        <v>41</v>
      </c>
      <c r="S44" s="10" t="s">
        <v>41</v>
      </c>
      <c r="T44" s="10" t="s">
        <v>41</v>
      </c>
      <c r="U44" s="10" t="s">
        <v>41</v>
      </c>
      <c r="V44" s="4" t="s">
        <v>41</v>
      </c>
      <c r="W44" s="4">
        <v>4.0000000000000001E-3</v>
      </c>
      <c r="X44" s="13" t="s">
        <v>41</v>
      </c>
      <c r="Y44" s="11" t="s">
        <v>41</v>
      </c>
      <c r="Z44" s="23" t="s">
        <v>41</v>
      </c>
      <c r="AA44" s="10" t="s">
        <v>41</v>
      </c>
      <c r="AB44" s="11" t="s">
        <v>41</v>
      </c>
      <c r="AC44" s="4" t="s">
        <v>41</v>
      </c>
      <c r="AD44" s="4" t="s">
        <v>41</v>
      </c>
      <c r="AE44" s="4" t="s">
        <v>41</v>
      </c>
      <c r="AF44" s="4" t="s">
        <v>41</v>
      </c>
      <c r="AG44" s="10" t="str">
        <f>VLOOKUP(B44,'[1]Client GROUNDWATER - 1'!$A:$H,8,0)</f>
        <v>&lt;0.001</v>
      </c>
    </row>
    <row r="45" spans="1:33" x14ac:dyDescent="0.25">
      <c r="A45" s="46"/>
      <c r="B45" s="9" t="s">
        <v>64</v>
      </c>
      <c r="C45" s="4" t="s">
        <v>19</v>
      </c>
      <c r="D45" s="4">
        <v>1E-3</v>
      </c>
      <c r="E45" s="4" t="s">
        <v>41</v>
      </c>
      <c r="F45" s="4" t="s">
        <v>41</v>
      </c>
      <c r="G45" s="4" t="s">
        <v>41</v>
      </c>
      <c r="H45" s="4" t="s">
        <v>41</v>
      </c>
      <c r="I45" s="4" t="s">
        <v>41</v>
      </c>
      <c r="J45" s="10" t="s">
        <v>41</v>
      </c>
      <c r="K45" s="10" t="s">
        <v>41</v>
      </c>
      <c r="L45" s="10" t="s">
        <v>41</v>
      </c>
      <c r="M45" s="10" t="s">
        <v>41</v>
      </c>
      <c r="N45" s="10" t="s">
        <v>41</v>
      </c>
      <c r="O45" s="10" t="s">
        <v>41</v>
      </c>
      <c r="P45" s="10" t="s">
        <v>41</v>
      </c>
      <c r="Q45" s="10" t="s">
        <v>41</v>
      </c>
      <c r="R45" s="10" t="s">
        <v>41</v>
      </c>
      <c r="S45" s="10" t="s">
        <v>41</v>
      </c>
      <c r="T45" s="10" t="s">
        <v>41</v>
      </c>
      <c r="U45" s="10" t="s">
        <v>41</v>
      </c>
      <c r="V45" s="4" t="s">
        <v>41</v>
      </c>
      <c r="W45" s="4">
        <v>4.0000000000000001E-3</v>
      </c>
      <c r="X45" s="13" t="s">
        <v>41</v>
      </c>
      <c r="Y45" s="11" t="s">
        <v>41</v>
      </c>
      <c r="Z45" s="23" t="s">
        <v>41</v>
      </c>
      <c r="AA45" s="10" t="s">
        <v>41</v>
      </c>
      <c r="AB45" s="11" t="s">
        <v>41</v>
      </c>
      <c r="AC45" s="4" t="s">
        <v>41</v>
      </c>
      <c r="AD45" s="4" t="s">
        <v>41</v>
      </c>
      <c r="AE45" s="4" t="s">
        <v>41</v>
      </c>
      <c r="AF45" s="4" t="s">
        <v>41</v>
      </c>
      <c r="AG45" s="10" t="str">
        <f>VLOOKUP(B45,'[1]Client GROUNDWATER - 1'!$A:$H,8,0)</f>
        <v>&lt;0.001</v>
      </c>
    </row>
    <row r="46" spans="1:33" x14ac:dyDescent="0.25">
      <c r="A46" s="46"/>
      <c r="B46" s="9" t="s">
        <v>65</v>
      </c>
      <c r="C46" s="4" t="s">
        <v>19</v>
      </c>
      <c r="D46" s="4">
        <v>1E-3</v>
      </c>
      <c r="E46" s="4">
        <v>0.09</v>
      </c>
      <c r="F46" s="4">
        <v>5.7000000000000002E-2</v>
      </c>
      <c r="G46" s="4">
        <v>5.6000000000000001E-2</v>
      </c>
      <c r="H46" s="4">
        <v>5.1999999999999998E-2</v>
      </c>
      <c r="I46" s="4">
        <v>5.0999999999999997E-2</v>
      </c>
      <c r="J46" s="10">
        <v>6.3E-2</v>
      </c>
      <c r="K46" s="10">
        <v>5.3999999999999999E-2</v>
      </c>
      <c r="L46" s="10">
        <v>5.6000000000000001E-2</v>
      </c>
      <c r="M46" s="10">
        <v>5.2999999999999999E-2</v>
      </c>
      <c r="N46" s="10">
        <v>8.4000000000000005E-2</v>
      </c>
      <c r="O46" s="10">
        <v>4.5999999999999999E-2</v>
      </c>
      <c r="P46" s="10">
        <v>0.05</v>
      </c>
      <c r="Q46" s="10">
        <v>5.5E-2</v>
      </c>
      <c r="R46" s="10">
        <v>4.8000000000000001E-2</v>
      </c>
      <c r="S46" s="10">
        <v>0.05</v>
      </c>
      <c r="T46" s="10">
        <v>4.8000000000000001E-2</v>
      </c>
      <c r="U46" s="10">
        <v>5.0999999999999997E-2</v>
      </c>
      <c r="V46" s="4">
        <v>4.7E-2</v>
      </c>
      <c r="W46" s="4">
        <v>5.5E-2</v>
      </c>
      <c r="X46" s="13">
        <v>0.05</v>
      </c>
      <c r="Y46" s="11">
        <v>4.5999999999999999E-2</v>
      </c>
      <c r="Z46" s="23">
        <v>4.8000000000000001E-2</v>
      </c>
      <c r="AA46" s="10">
        <v>5.2999999999999999E-2</v>
      </c>
      <c r="AB46" s="11">
        <v>4.5999999999999999E-2</v>
      </c>
      <c r="AC46" s="27">
        <v>5.6000000000000001E-2</v>
      </c>
      <c r="AD46" s="27">
        <v>0.06</v>
      </c>
      <c r="AE46" s="4">
        <v>5.6000000000000001E-2</v>
      </c>
      <c r="AF46" s="4">
        <v>5.3999999999999999E-2</v>
      </c>
      <c r="AG46" s="10" t="str">
        <f>VLOOKUP(B46,'[1]Client GROUNDWATER - 1'!$A:$H,8,0)</f>
        <v>0.058</v>
      </c>
    </row>
    <row r="47" spans="1:33" x14ac:dyDescent="0.25">
      <c r="A47" s="46"/>
      <c r="B47" s="9" t="s">
        <v>66</v>
      </c>
      <c r="C47" s="4" t="s">
        <v>19</v>
      </c>
      <c r="D47" s="4">
        <v>1E-3</v>
      </c>
      <c r="E47" s="4">
        <v>0.124</v>
      </c>
      <c r="F47" s="4">
        <v>0.20599999999999999</v>
      </c>
      <c r="G47" s="4">
        <v>0.17799999999999999</v>
      </c>
      <c r="H47" s="4">
        <v>0.16500000000000001</v>
      </c>
      <c r="I47" s="4">
        <v>0.153</v>
      </c>
      <c r="J47" s="10">
        <v>0.16800000000000001</v>
      </c>
      <c r="K47" s="10">
        <v>0.17699999999999999</v>
      </c>
      <c r="L47" s="10">
        <v>0.16400000000000001</v>
      </c>
      <c r="M47" s="10">
        <v>0.223</v>
      </c>
      <c r="N47" s="10">
        <v>0.18099999999999999</v>
      </c>
      <c r="O47" s="10">
        <v>0.14499999999999999</v>
      </c>
      <c r="P47" s="10">
        <v>0.123</v>
      </c>
      <c r="Q47" s="10">
        <v>0.14599999999999999</v>
      </c>
      <c r="R47" s="10">
        <v>0.123</v>
      </c>
      <c r="S47" s="10">
        <v>0.122</v>
      </c>
      <c r="T47" s="10">
        <v>9.0999999999999998E-2</v>
      </c>
      <c r="U47" s="10">
        <v>6.4000000000000001E-2</v>
      </c>
      <c r="V47" s="4">
        <v>6.4000000000000001E-2</v>
      </c>
      <c r="W47" s="4">
        <v>7.3999999999999996E-2</v>
      </c>
      <c r="X47" s="13">
        <v>5.8000000000000003E-2</v>
      </c>
      <c r="Y47" s="11">
        <v>5.0999999999999997E-2</v>
      </c>
      <c r="Z47" s="23">
        <v>5.1999999999999998E-2</v>
      </c>
      <c r="AA47" s="10">
        <v>5.5E-2</v>
      </c>
      <c r="AB47" s="11">
        <v>0.05</v>
      </c>
      <c r="AC47" s="27">
        <v>4.5999999999999999E-2</v>
      </c>
      <c r="AD47" s="27">
        <v>5.0999999999999997E-2</v>
      </c>
      <c r="AE47" s="4">
        <v>0.04</v>
      </c>
      <c r="AF47" s="4">
        <v>3.5999999999999997E-2</v>
      </c>
      <c r="AG47" s="10" t="str">
        <f>VLOOKUP(B47,'[1]Client GROUNDWATER - 1'!$A:$H,8,0)</f>
        <v>0.036</v>
      </c>
    </row>
    <row r="48" spans="1:33" x14ac:dyDescent="0.25">
      <c r="A48" s="46"/>
      <c r="B48" s="9" t="s">
        <v>67</v>
      </c>
      <c r="C48" s="4" t="s">
        <v>19</v>
      </c>
      <c r="D48" s="4">
        <v>0.01</v>
      </c>
      <c r="E48" s="4" t="s">
        <v>51</v>
      </c>
      <c r="F48" s="4" t="s">
        <v>51</v>
      </c>
      <c r="G48" s="4" t="s">
        <v>51</v>
      </c>
      <c r="H48" s="4" t="s">
        <v>51</v>
      </c>
      <c r="I48" s="4" t="s">
        <v>51</v>
      </c>
      <c r="J48" s="10" t="s">
        <v>51</v>
      </c>
      <c r="K48" s="10" t="s">
        <v>51</v>
      </c>
      <c r="L48" s="10" t="s">
        <v>51</v>
      </c>
      <c r="M48" s="10" t="s">
        <v>51</v>
      </c>
      <c r="N48" s="10" t="s">
        <v>51</v>
      </c>
      <c r="O48" s="10" t="s">
        <v>51</v>
      </c>
      <c r="P48" s="10" t="s">
        <v>51</v>
      </c>
      <c r="Q48" s="10" t="s">
        <v>51</v>
      </c>
      <c r="R48" s="10" t="s">
        <v>51</v>
      </c>
      <c r="S48" s="10" t="s">
        <v>51</v>
      </c>
      <c r="T48" s="10" t="s">
        <v>51</v>
      </c>
      <c r="U48" s="10" t="s">
        <v>51</v>
      </c>
      <c r="V48" s="4" t="s">
        <v>51</v>
      </c>
      <c r="W48" s="4" t="s">
        <v>51</v>
      </c>
      <c r="X48" s="13" t="s">
        <v>51</v>
      </c>
      <c r="Y48" s="11" t="s">
        <v>51</v>
      </c>
      <c r="Z48" s="23" t="s">
        <v>51</v>
      </c>
      <c r="AA48" s="10" t="s">
        <v>51</v>
      </c>
      <c r="AB48" s="11" t="s">
        <v>51</v>
      </c>
      <c r="AC48" s="4" t="s">
        <v>51</v>
      </c>
      <c r="AD48" s="4" t="s">
        <v>51</v>
      </c>
      <c r="AE48" s="4" t="s">
        <v>51</v>
      </c>
      <c r="AF48" s="4" t="s">
        <v>51</v>
      </c>
      <c r="AG48" s="10" t="str">
        <f>VLOOKUP(B48,'[1]Client GROUNDWATER - 1'!$A:$H,8,0)</f>
        <v>&lt;0.01</v>
      </c>
    </row>
    <row r="49" spans="1:33" x14ac:dyDescent="0.25">
      <c r="A49" s="46"/>
      <c r="B49" s="9" t="s">
        <v>68</v>
      </c>
      <c r="C49" s="4" t="s">
        <v>19</v>
      </c>
      <c r="D49" s="4">
        <v>1E-3</v>
      </c>
      <c r="E49" s="4" t="s">
        <v>41</v>
      </c>
      <c r="F49" s="4" t="s">
        <v>41</v>
      </c>
      <c r="G49" s="4" t="s">
        <v>41</v>
      </c>
      <c r="H49" s="4" t="s">
        <v>41</v>
      </c>
      <c r="I49" s="4" t="s">
        <v>41</v>
      </c>
      <c r="J49" s="10" t="s">
        <v>41</v>
      </c>
      <c r="K49" s="10" t="s">
        <v>41</v>
      </c>
      <c r="L49" s="10" t="s">
        <v>41</v>
      </c>
      <c r="M49" s="10" t="s">
        <v>41</v>
      </c>
      <c r="N49" s="10" t="s">
        <v>41</v>
      </c>
      <c r="O49" s="10" t="s">
        <v>41</v>
      </c>
      <c r="P49" s="10" t="s">
        <v>41</v>
      </c>
      <c r="Q49" s="10" t="s">
        <v>41</v>
      </c>
      <c r="R49" s="10" t="s">
        <v>41</v>
      </c>
      <c r="S49" s="10" t="s">
        <v>41</v>
      </c>
      <c r="T49" s="10" t="s">
        <v>41</v>
      </c>
      <c r="U49" s="10" t="s">
        <v>41</v>
      </c>
      <c r="V49" s="4" t="s">
        <v>41</v>
      </c>
      <c r="W49" s="4" t="s">
        <v>41</v>
      </c>
      <c r="X49" s="13" t="s">
        <v>41</v>
      </c>
      <c r="Y49" s="11" t="s">
        <v>41</v>
      </c>
      <c r="Z49" s="23" t="s">
        <v>41</v>
      </c>
      <c r="AA49" s="10" t="s">
        <v>41</v>
      </c>
      <c r="AB49" s="11" t="s">
        <v>41</v>
      </c>
      <c r="AC49" s="4" t="s">
        <v>41</v>
      </c>
      <c r="AD49" s="4" t="s">
        <v>41</v>
      </c>
      <c r="AE49" s="4" t="s">
        <v>41</v>
      </c>
      <c r="AF49" s="4" t="s">
        <v>41</v>
      </c>
      <c r="AG49" s="10" t="str">
        <f>VLOOKUP(B49,'[1]Client GROUNDWATER - 1'!$A:$H,8,0)</f>
        <v>&lt;0.001</v>
      </c>
    </row>
    <row r="50" spans="1:33" x14ac:dyDescent="0.25">
      <c r="A50" s="46"/>
      <c r="B50" s="9" t="s">
        <v>69</v>
      </c>
      <c r="C50" s="4" t="s">
        <v>19</v>
      </c>
      <c r="D50" s="4">
        <v>1E-3</v>
      </c>
      <c r="E50" s="4">
        <v>0.51</v>
      </c>
      <c r="F50" s="4">
        <v>0.49299999999999999</v>
      </c>
      <c r="G50" s="4">
        <v>0.50800000000000001</v>
      </c>
      <c r="H50" s="4">
        <v>0.51100000000000001</v>
      </c>
      <c r="I50" s="4">
        <v>0.496</v>
      </c>
      <c r="J50" s="10">
        <v>0.52700000000000002</v>
      </c>
      <c r="K50" s="10">
        <v>0.50700000000000001</v>
      </c>
      <c r="L50" s="10">
        <v>0.52600000000000002</v>
      </c>
      <c r="M50" s="10">
        <v>0.52200000000000002</v>
      </c>
      <c r="N50" s="10">
        <v>0.51500000000000001</v>
      </c>
      <c r="O50" s="10">
        <v>0.47</v>
      </c>
      <c r="P50" s="10">
        <v>0.48699999999999999</v>
      </c>
      <c r="Q50" s="10">
        <v>0.55300000000000005</v>
      </c>
      <c r="R50" s="10">
        <v>0.49199999999999999</v>
      </c>
      <c r="S50" s="10">
        <v>0.48599999999999999</v>
      </c>
      <c r="T50" s="10">
        <v>0.49199999999999999</v>
      </c>
      <c r="U50" s="10">
        <v>0.499</v>
      </c>
      <c r="V50" s="4">
        <v>0.47799999999999998</v>
      </c>
      <c r="W50" s="4">
        <v>0.52600000000000002</v>
      </c>
      <c r="X50" s="13">
        <v>0.51800000000000002</v>
      </c>
      <c r="Y50" s="11">
        <v>0.47899999999999998</v>
      </c>
      <c r="Z50" s="23">
        <v>0.48299999999999998</v>
      </c>
      <c r="AA50" s="10">
        <v>0.55600000000000005</v>
      </c>
      <c r="AB50" s="11">
        <v>0.57499999999999996</v>
      </c>
      <c r="AC50" s="27">
        <v>0.51400000000000001</v>
      </c>
      <c r="AD50" s="27">
        <v>0.443</v>
      </c>
      <c r="AE50" s="4">
        <v>0.51900000000000002</v>
      </c>
      <c r="AF50" s="4">
        <v>0.47499999999999998</v>
      </c>
      <c r="AG50" s="10" t="str">
        <f>VLOOKUP(B50,'[1]Client GROUNDWATER - 1'!$A:$H,8,0)</f>
        <v>0.472</v>
      </c>
    </row>
    <row r="51" spans="1:33" x14ac:dyDescent="0.25">
      <c r="A51" s="46"/>
      <c r="B51" s="9" t="s">
        <v>70</v>
      </c>
      <c r="C51" s="4" t="s">
        <v>19</v>
      </c>
      <c r="D51" s="4">
        <v>5.0000000000000001E-3</v>
      </c>
      <c r="E51" s="4" t="s">
        <v>55</v>
      </c>
      <c r="F51" s="4">
        <v>2.1000000000000001E-2</v>
      </c>
      <c r="G51" s="4" t="s">
        <v>55</v>
      </c>
      <c r="H51" s="4" t="s">
        <v>55</v>
      </c>
      <c r="I51" s="4" t="s">
        <v>55</v>
      </c>
      <c r="J51" s="10" t="s">
        <v>55</v>
      </c>
      <c r="K51" s="10" t="s">
        <v>55</v>
      </c>
      <c r="L51" s="10" t="s">
        <v>55</v>
      </c>
      <c r="M51" s="10" t="s">
        <v>55</v>
      </c>
      <c r="N51" s="10" t="s">
        <v>55</v>
      </c>
      <c r="O51" s="10" t="s">
        <v>55</v>
      </c>
      <c r="P51" s="10">
        <v>6.0000000000000001E-3</v>
      </c>
      <c r="Q51" s="10" t="s">
        <v>55</v>
      </c>
      <c r="R51" s="10" t="s">
        <v>55</v>
      </c>
      <c r="S51" s="10" t="s">
        <v>55</v>
      </c>
      <c r="T51" s="10" t="s">
        <v>55</v>
      </c>
      <c r="U51" s="10" t="s">
        <v>55</v>
      </c>
      <c r="V51" s="4" t="s">
        <v>55</v>
      </c>
      <c r="W51" s="4">
        <v>2.4E-2</v>
      </c>
      <c r="X51" s="13" t="s">
        <v>55</v>
      </c>
      <c r="Y51" s="11" t="s">
        <v>55</v>
      </c>
      <c r="Z51" s="23" t="s">
        <v>55</v>
      </c>
      <c r="AA51" s="10" t="s">
        <v>55</v>
      </c>
      <c r="AB51" s="11" t="s">
        <v>55</v>
      </c>
      <c r="AC51" s="4" t="s">
        <v>55</v>
      </c>
      <c r="AD51" s="4" t="s">
        <v>55</v>
      </c>
      <c r="AE51" s="4" t="s">
        <v>55</v>
      </c>
      <c r="AF51" s="4" t="s">
        <v>55</v>
      </c>
      <c r="AG51" s="10" t="str">
        <f>VLOOKUP(B51,'[1]Client GROUNDWATER - 1'!$A:$H,8,0)</f>
        <v>&lt;0.005</v>
      </c>
    </row>
    <row r="52" spans="1:33" x14ac:dyDescent="0.25">
      <c r="A52" s="46"/>
      <c r="B52" s="9" t="s">
        <v>71</v>
      </c>
      <c r="C52" s="4" t="s">
        <v>19</v>
      </c>
      <c r="D52" s="4">
        <v>0.05</v>
      </c>
      <c r="E52" s="4">
        <v>0.1</v>
      </c>
      <c r="F52" s="4">
        <v>0.12</v>
      </c>
      <c r="G52" s="4">
        <v>0.11</v>
      </c>
      <c r="H52" s="4">
        <v>0.12</v>
      </c>
      <c r="I52" s="4">
        <v>0.11</v>
      </c>
      <c r="J52" s="10">
        <v>0.12</v>
      </c>
      <c r="K52" s="10">
        <v>0.12</v>
      </c>
      <c r="L52" s="10">
        <v>0.11</v>
      </c>
      <c r="M52" s="10">
        <v>0.11</v>
      </c>
      <c r="N52" s="10">
        <v>0.15</v>
      </c>
      <c r="O52" s="10">
        <v>0.1</v>
      </c>
      <c r="P52" s="10">
        <v>0.11</v>
      </c>
      <c r="Q52" s="10">
        <v>0.12</v>
      </c>
      <c r="R52" s="10">
        <v>0.1</v>
      </c>
      <c r="S52" s="10">
        <v>0.11</v>
      </c>
      <c r="T52" s="10">
        <v>0.12</v>
      </c>
      <c r="U52" s="10">
        <v>0.09</v>
      </c>
      <c r="V52" s="4">
        <v>0.11</v>
      </c>
      <c r="W52" s="4">
        <v>0.14000000000000001</v>
      </c>
      <c r="X52" s="13">
        <v>0.1</v>
      </c>
      <c r="Y52" s="11">
        <v>0.12</v>
      </c>
      <c r="Z52" s="23">
        <v>0.09</v>
      </c>
      <c r="AA52" s="10">
        <v>0.13</v>
      </c>
      <c r="AB52" s="11">
        <v>0.1</v>
      </c>
      <c r="AC52" s="27">
        <v>0.13</v>
      </c>
      <c r="AD52" s="27">
        <v>0.12</v>
      </c>
      <c r="AE52" s="4">
        <v>0.11</v>
      </c>
      <c r="AF52" s="4">
        <v>0.12</v>
      </c>
      <c r="AG52" s="10" t="str">
        <f>VLOOKUP(B52,'[1]Client GROUNDWATER - 1'!$A:$H,8,0)</f>
        <v>0.11</v>
      </c>
    </row>
    <row r="53" spans="1:33" x14ac:dyDescent="0.25">
      <c r="A53" s="46"/>
      <c r="B53" s="9" t="s">
        <v>72</v>
      </c>
      <c r="C53" s="4" t="s">
        <v>19</v>
      </c>
      <c r="D53" s="4">
        <v>0.05</v>
      </c>
      <c r="E53" s="4">
        <v>5.22</v>
      </c>
      <c r="F53" s="4">
        <v>9.61</v>
      </c>
      <c r="G53" s="4">
        <v>6.91</v>
      </c>
      <c r="H53" s="4">
        <v>6.67</v>
      </c>
      <c r="I53" s="4">
        <v>4.92</v>
      </c>
      <c r="J53" s="10">
        <v>6.56</v>
      </c>
      <c r="K53" s="10">
        <v>8.23</v>
      </c>
      <c r="L53" s="10">
        <v>6.66</v>
      </c>
      <c r="M53" s="10">
        <v>5.43</v>
      </c>
      <c r="N53" s="10">
        <v>4.03</v>
      </c>
      <c r="O53" s="10">
        <v>2.9</v>
      </c>
      <c r="P53" s="10">
        <v>3.07</v>
      </c>
      <c r="Q53" s="10">
        <v>4.1399999999999997</v>
      </c>
      <c r="R53" s="10">
        <v>3.52</v>
      </c>
      <c r="S53" s="10">
        <v>4.92</v>
      </c>
      <c r="T53" s="10">
        <v>4.92</v>
      </c>
      <c r="U53" s="10">
        <v>2.2799999999999998</v>
      </c>
      <c r="V53" s="4">
        <v>3.42</v>
      </c>
      <c r="W53" s="4">
        <v>5.2</v>
      </c>
      <c r="X53" s="13">
        <v>4.08</v>
      </c>
      <c r="Y53" s="11">
        <v>1.82</v>
      </c>
      <c r="Z53" s="23">
        <v>4.41</v>
      </c>
      <c r="AA53" s="10">
        <v>4.87</v>
      </c>
      <c r="AB53" s="11">
        <v>4.82</v>
      </c>
      <c r="AC53" s="27">
        <v>3.91</v>
      </c>
      <c r="AD53" s="27">
        <v>3.83</v>
      </c>
      <c r="AE53" s="4">
        <v>4.18</v>
      </c>
      <c r="AF53" s="4">
        <v>4.29</v>
      </c>
      <c r="AG53" s="10" t="str">
        <f>VLOOKUP(B53,'[1]Client GROUNDWATER - 1'!$A:$H,8,0)</f>
        <v>4.72</v>
      </c>
    </row>
    <row r="54" spans="1:33" x14ac:dyDescent="0.25">
      <c r="A54" s="46"/>
      <c r="B54" s="9" t="s">
        <v>73</v>
      </c>
      <c r="C54" s="4" t="s">
        <v>19</v>
      </c>
      <c r="D54" s="4">
        <v>1E-4</v>
      </c>
      <c r="E54" s="4" t="s">
        <v>44</v>
      </c>
      <c r="F54" s="4" t="s">
        <v>44</v>
      </c>
      <c r="G54" s="4" t="s">
        <v>44</v>
      </c>
      <c r="H54" s="4" t="s">
        <v>44</v>
      </c>
      <c r="I54" s="4" t="s">
        <v>44</v>
      </c>
      <c r="J54" s="10" t="s">
        <v>44</v>
      </c>
      <c r="K54" s="10" t="s">
        <v>44</v>
      </c>
      <c r="L54" s="10" t="s">
        <v>44</v>
      </c>
      <c r="M54" s="10" t="s">
        <v>44</v>
      </c>
      <c r="N54" s="10" t="s">
        <v>44</v>
      </c>
      <c r="O54" s="10" t="s">
        <v>44</v>
      </c>
      <c r="P54" s="10" t="s">
        <v>44</v>
      </c>
      <c r="Q54" s="10" t="s">
        <v>44</v>
      </c>
      <c r="R54" s="10" t="s">
        <v>44</v>
      </c>
      <c r="S54" s="10" t="s">
        <v>44</v>
      </c>
      <c r="T54" s="10" t="s">
        <v>44</v>
      </c>
      <c r="U54" s="10" t="s">
        <v>44</v>
      </c>
      <c r="V54" s="4" t="s">
        <v>44</v>
      </c>
      <c r="W54" s="4" t="s">
        <v>44</v>
      </c>
      <c r="X54" s="13" t="s">
        <v>44</v>
      </c>
      <c r="Y54" s="11" t="s">
        <v>44</v>
      </c>
      <c r="Z54" s="23" t="s">
        <v>44</v>
      </c>
      <c r="AA54" s="10" t="s">
        <v>44</v>
      </c>
      <c r="AB54" s="11" t="s">
        <v>44</v>
      </c>
      <c r="AC54" s="4" t="s">
        <v>44</v>
      </c>
      <c r="AD54" s="4" t="s">
        <v>44</v>
      </c>
      <c r="AE54" s="4" t="s">
        <v>44</v>
      </c>
      <c r="AF54" s="4" t="s">
        <v>44</v>
      </c>
      <c r="AG54" s="10" t="str">
        <f>VLOOKUP(B54,'[1]Client GROUNDWATER - 1'!$A:$H,8,0)</f>
        <v>&lt;0.0001</v>
      </c>
    </row>
    <row r="55" spans="1:33" x14ac:dyDescent="0.25">
      <c r="A55" s="46"/>
      <c r="B55" s="9" t="s">
        <v>74</v>
      </c>
      <c r="C55" s="4" t="s">
        <v>19</v>
      </c>
      <c r="D55" s="4">
        <v>1E-4</v>
      </c>
      <c r="E55" s="4" t="s">
        <v>44</v>
      </c>
      <c r="F55" s="4" t="s">
        <v>44</v>
      </c>
      <c r="G55" s="4" t="s">
        <v>44</v>
      </c>
      <c r="H55" s="4" t="s">
        <v>44</v>
      </c>
      <c r="I55" s="4" t="s">
        <v>44</v>
      </c>
      <c r="J55" s="10" t="s">
        <v>44</v>
      </c>
      <c r="K55" s="10" t="s">
        <v>44</v>
      </c>
      <c r="L55" s="10" t="s">
        <v>44</v>
      </c>
      <c r="M55" s="10" t="s">
        <v>44</v>
      </c>
      <c r="N55" s="10" t="s">
        <v>44</v>
      </c>
      <c r="O55" s="10" t="s">
        <v>44</v>
      </c>
      <c r="P55" s="10" t="s">
        <v>44</v>
      </c>
      <c r="Q55" s="10" t="s">
        <v>44</v>
      </c>
      <c r="R55" s="10" t="s">
        <v>44</v>
      </c>
      <c r="S55" s="10" t="s">
        <v>44</v>
      </c>
      <c r="T55" s="10" t="s">
        <v>44</v>
      </c>
      <c r="U55" s="10" t="s">
        <v>44</v>
      </c>
      <c r="V55" s="4" t="s">
        <v>44</v>
      </c>
      <c r="W55" s="4" t="s">
        <v>44</v>
      </c>
      <c r="X55" s="13" t="s">
        <v>44</v>
      </c>
      <c r="Y55" s="11" t="s">
        <v>44</v>
      </c>
      <c r="Z55" s="23" t="s">
        <v>44</v>
      </c>
      <c r="AA55" s="10" t="s">
        <v>44</v>
      </c>
      <c r="AB55" s="11" t="s">
        <v>44</v>
      </c>
      <c r="AC55" s="4" t="s">
        <v>44</v>
      </c>
      <c r="AD55" s="4" t="s">
        <v>44</v>
      </c>
      <c r="AE55" s="4" t="s">
        <v>44</v>
      </c>
      <c r="AF55" s="4" t="s">
        <v>44</v>
      </c>
      <c r="AG55" s="10" t="str">
        <f>VLOOKUP(B55,'[1]Client GROUNDWATER - 1'!$A:$H,8,0)</f>
        <v>&lt;0.0001</v>
      </c>
    </row>
    <row r="56" spans="1:33" x14ac:dyDescent="0.25">
      <c r="A56" s="46"/>
      <c r="B56" s="9" t="s">
        <v>75</v>
      </c>
      <c r="C56" s="4" t="s">
        <v>19</v>
      </c>
      <c r="D56" s="4">
        <v>0.05</v>
      </c>
      <c r="E56" s="4">
        <v>25</v>
      </c>
      <c r="F56" s="4">
        <v>26.5</v>
      </c>
      <c r="G56" s="4">
        <v>27.2</v>
      </c>
      <c r="H56" s="4">
        <v>27.6</v>
      </c>
      <c r="I56" s="4">
        <v>27.8</v>
      </c>
      <c r="J56" s="10">
        <v>28.9</v>
      </c>
      <c r="K56" s="10">
        <v>28.2</v>
      </c>
      <c r="L56" s="10">
        <v>28.1</v>
      </c>
      <c r="M56" s="10">
        <v>29.3</v>
      </c>
      <c r="N56" s="10">
        <v>28.4</v>
      </c>
      <c r="O56" s="10">
        <v>29.3</v>
      </c>
      <c r="P56" s="10">
        <v>28.3</v>
      </c>
      <c r="Q56" s="10">
        <v>28</v>
      </c>
      <c r="R56" s="10">
        <v>28.4</v>
      </c>
      <c r="S56" s="10">
        <v>27.4</v>
      </c>
      <c r="T56" s="10">
        <v>27.6</v>
      </c>
      <c r="U56" s="10">
        <v>27.8</v>
      </c>
      <c r="V56" s="4">
        <v>26.4</v>
      </c>
      <c r="W56" s="4">
        <v>30.1</v>
      </c>
      <c r="X56" s="29">
        <v>29.9</v>
      </c>
      <c r="Y56" s="14">
        <v>28.2</v>
      </c>
      <c r="Z56" s="23">
        <v>29.5</v>
      </c>
      <c r="AA56" s="10">
        <v>29.1</v>
      </c>
      <c r="AB56" s="11">
        <v>27.7</v>
      </c>
      <c r="AC56" s="27">
        <v>29.5</v>
      </c>
      <c r="AD56" s="27">
        <v>26.9</v>
      </c>
      <c r="AE56" s="4">
        <v>26.6</v>
      </c>
      <c r="AF56" s="4">
        <v>26.4</v>
      </c>
      <c r="AG56" s="10" t="str">
        <f>VLOOKUP(B56,'[1]Client GROUNDWATER - 1'!$A:$H,8,0)</f>
        <v>27.7</v>
      </c>
    </row>
    <row r="57" spans="1:33" x14ac:dyDescent="0.25">
      <c r="A57" s="46"/>
      <c r="B57" s="9" t="s">
        <v>76</v>
      </c>
      <c r="C57" s="4" t="s">
        <v>19</v>
      </c>
      <c r="D57" s="4">
        <v>0.1</v>
      </c>
      <c r="E57" s="4">
        <v>0.8</v>
      </c>
      <c r="F57" s="4">
        <v>0.5</v>
      </c>
      <c r="G57" s="4">
        <v>0.6</v>
      </c>
      <c r="H57" s="4">
        <v>0.6</v>
      </c>
      <c r="I57" s="4">
        <v>0.5</v>
      </c>
      <c r="J57" s="10">
        <v>0.5</v>
      </c>
      <c r="K57" s="10">
        <v>0.5</v>
      </c>
      <c r="L57" s="10">
        <v>0.4</v>
      </c>
      <c r="M57" s="10">
        <v>0.5</v>
      </c>
      <c r="N57" s="10">
        <v>0.5</v>
      </c>
      <c r="O57" s="10">
        <v>0.5</v>
      </c>
      <c r="P57" s="10">
        <v>0.5</v>
      </c>
      <c r="Q57" s="10">
        <v>0.4</v>
      </c>
      <c r="R57" s="10">
        <v>0.5</v>
      </c>
      <c r="S57" s="10">
        <v>0.5</v>
      </c>
      <c r="T57" s="10">
        <v>0.5</v>
      </c>
      <c r="U57" s="10">
        <v>0.6</v>
      </c>
      <c r="V57" s="4">
        <v>0.5</v>
      </c>
      <c r="W57" s="4">
        <v>0.5</v>
      </c>
      <c r="X57" s="29">
        <v>0.5</v>
      </c>
      <c r="Y57" s="14">
        <v>0.5</v>
      </c>
      <c r="Z57" s="23">
        <v>0.5</v>
      </c>
      <c r="AA57" s="10">
        <v>0.5</v>
      </c>
      <c r="AB57" s="11">
        <v>0.5</v>
      </c>
      <c r="AC57" s="27">
        <v>0.4</v>
      </c>
      <c r="AD57" s="27">
        <v>0.5</v>
      </c>
      <c r="AE57" s="4">
        <v>0.5</v>
      </c>
      <c r="AF57" s="4">
        <v>0.5</v>
      </c>
      <c r="AG57" s="10" t="str">
        <f>VLOOKUP(B57,'[1]Client GROUNDWATER - 1'!$A:$H,8,0)</f>
        <v>0.5</v>
      </c>
    </row>
    <row r="58" spans="1:33" x14ac:dyDescent="0.25">
      <c r="A58" s="46"/>
      <c r="B58" s="9" t="s">
        <v>77</v>
      </c>
      <c r="C58" s="4" t="s">
        <v>19</v>
      </c>
      <c r="D58" s="4">
        <v>0.01</v>
      </c>
      <c r="E58" s="4" t="s">
        <v>51</v>
      </c>
      <c r="F58" s="4" t="s">
        <v>51</v>
      </c>
      <c r="G58" s="4" t="s">
        <v>51</v>
      </c>
      <c r="H58" s="4" t="s">
        <v>51</v>
      </c>
      <c r="I58" s="4" t="s">
        <v>51</v>
      </c>
      <c r="J58" s="10" t="s">
        <v>51</v>
      </c>
      <c r="K58" s="10" t="s">
        <v>51</v>
      </c>
      <c r="L58" s="10" t="s">
        <v>51</v>
      </c>
      <c r="M58" s="10" t="s">
        <v>51</v>
      </c>
      <c r="N58" s="10" t="s">
        <v>51</v>
      </c>
      <c r="O58" s="10" t="s">
        <v>51</v>
      </c>
      <c r="P58" s="10" t="s">
        <v>51</v>
      </c>
      <c r="Q58" s="10" t="s">
        <v>51</v>
      </c>
      <c r="R58" s="10" t="s">
        <v>51</v>
      </c>
      <c r="S58" s="10" t="s">
        <v>51</v>
      </c>
      <c r="T58" s="10" t="s">
        <v>51</v>
      </c>
      <c r="U58" s="10" t="s">
        <v>51</v>
      </c>
      <c r="V58" s="4" t="s">
        <v>51</v>
      </c>
      <c r="W58" s="4" t="s">
        <v>51</v>
      </c>
      <c r="X58" s="13" t="s">
        <v>51</v>
      </c>
      <c r="Y58" s="11" t="s">
        <v>51</v>
      </c>
      <c r="Z58" s="23" t="s">
        <v>51</v>
      </c>
      <c r="AA58" s="10" t="s">
        <v>51</v>
      </c>
      <c r="AB58" s="11" t="s">
        <v>51</v>
      </c>
      <c r="AC58" s="4" t="s">
        <v>51</v>
      </c>
      <c r="AD58" s="4" t="s">
        <v>51</v>
      </c>
      <c r="AE58" s="4" t="s">
        <v>51</v>
      </c>
      <c r="AF58" s="4" t="s">
        <v>51</v>
      </c>
      <c r="AG58" s="10" t="str">
        <f>VLOOKUP(B58,'[1]Client GROUNDWATER - 1'!$A:$H,8,0)</f>
        <v>&lt;0.01</v>
      </c>
    </row>
    <row r="59" spans="1:33" x14ac:dyDescent="0.25">
      <c r="A59" s="46"/>
      <c r="B59" s="9" t="s">
        <v>78</v>
      </c>
      <c r="C59" s="4" t="s">
        <v>19</v>
      </c>
      <c r="D59" s="4">
        <v>0.01</v>
      </c>
      <c r="E59" s="4">
        <v>0.06</v>
      </c>
      <c r="F59" s="4">
        <v>0.02</v>
      </c>
      <c r="G59" s="4">
        <v>0.01</v>
      </c>
      <c r="H59" s="4">
        <v>0.02</v>
      </c>
      <c r="I59" s="4">
        <v>0.02</v>
      </c>
      <c r="J59" s="10">
        <v>0.01</v>
      </c>
      <c r="K59" s="10">
        <v>0.01</v>
      </c>
      <c r="L59" s="10">
        <v>0.02</v>
      </c>
      <c r="M59" s="10">
        <v>0.02</v>
      </c>
      <c r="N59" s="10">
        <v>0.03</v>
      </c>
      <c r="O59" s="10">
        <v>0.02</v>
      </c>
      <c r="P59" s="10">
        <v>0.02</v>
      </c>
      <c r="Q59" s="10">
        <v>0.03</v>
      </c>
      <c r="R59" s="10">
        <v>7.0000000000000007E-2</v>
      </c>
      <c r="S59" s="10">
        <v>0.01</v>
      </c>
      <c r="T59" s="10">
        <v>0.03</v>
      </c>
      <c r="U59" s="10">
        <v>0.01</v>
      </c>
      <c r="V59" s="4">
        <v>0.02</v>
      </c>
      <c r="W59" s="4">
        <v>0.02</v>
      </c>
      <c r="X59" s="29">
        <v>0.04</v>
      </c>
      <c r="Y59" s="14">
        <v>0.02</v>
      </c>
      <c r="Z59" s="23">
        <v>0.02</v>
      </c>
      <c r="AA59" s="10" t="s">
        <v>51</v>
      </c>
      <c r="AB59" s="11">
        <v>0.01</v>
      </c>
      <c r="AC59" s="27">
        <v>0.03</v>
      </c>
      <c r="AD59" s="27" t="s">
        <v>51</v>
      </c>
      <c r="AE59" s="4">
        <v>0.3</v>
      </c>
      <c r="AF59" s="4" t="s">
        <v>51</v>
      </c>
      <c r="AG59" s="10" t="str">
        <f>VLOOKUP(B59,'[1]Client GROUNDWATER - 1'!$A:$H,8,0)</f>
        <v>0.01</v>
      </c>
    </row>
    <row r="60" spans="1:33" x14ac:dyDescent="0.25">
      <c r="A60" s="46"/>
      <c r="B60" s="9" t="s">
        <v>79</v>
      </c>
      <c r="C60" s="4" t="s">
        <v>19</v>
      </c>
      <c r="D60" s="4">
        <v>0.01</v>
      </c>
      <c r="E60" s="4">
        <v>0.06</v>
      </c>
      <c r="F60" s="4">
        <v>0.02</v>
      </c>
      <c r="G60" s="4">
        <v>0.01</v>
      </c>
      <c r="H60" s="4">
        <v>0.02</v>
      </c>
      <c r="I60" s="4">
        <v>0.02</v>
      </c>
      <c r="J60" s="10">
        <v>0.01</v>
      </c>
      <c r="K60" s="11">
        <v>0.01</v>
      </c>
      <c r="L60" s="11">
        <v>0.02</v>
      </c>
      <c r="M60" s="11">
        <v>0.02</v>
      </c>
      <c r="N60" s="11">
        <v>0.03</v>
      </c>
      <c r="O60" s="11">
        <v>0.02</v>
      </c>
      <c r="P60" s="11">
        <v>0.02</v>
      </c>
      <c r="Q60" s="11">
        <v>0.03</v>
      </c>
      <c r="R60" s="11">
        <v>7.0000000000000007E-2</v>
      </c>
      <c r="S60" s="11">
        <v>0.01</v>
      </c>
      <c r="T60" s="10">
        <v>0.03</v>
      </c>
      <c r="U60" s="10">
        <v>0.01</v>
      </c>
      <c r="V60" s="4">
        <v>0.02</v>
      </c>
      <c r="W60" s="4">
        <v>0.02</v>
      </c>
      <c r="X60" s="29">
        <v>0.04</v>
      </c>
      <c r="Y60" s="14">
        <v>0.02</v>
      </c>
      <c r="Z60" s="23">
        <v>0.02</v>
      </c>
      <c r="AA60" s="10" t="s">
        <v>51</v>
      </c>
      <c r="AB60" s="11">
        <v>0.01</v>
      </c>
      <c r="AC60" s="27">
        <v>0.03</v>
      </c>
      <c r="AD60" s="27" t="s">
        <v>51</v>
      </c>
      <c r="AE60" s="4">
        <v>0.3</v>
      </c>
      <c r="AF60" s="4" t="s">
        <v>51</v>
      </c>
      <c r="AG60" s="10" t="str">
        <f>VLOOKUP(B60,'[1]Client GROUNDWATER - 1'!$A:$H,8,0)</f>
        <v>0.01</v>
      </c>
    </row>
    <row r="61" spans="1:33" x14ac:dyDescent="0.25">
      <c r="A61" s="46"/>
      <c r="B61" s="9" t="s">
        <v>80</v>
      </c>
      <c r="C61" s="4" t="s">
        <v>81</v>
      </c>
      <c r="D61" s="4">
        <v>0.01</v>
      </c>
      <c r="E61" s="4">
        <v>12.8</v>
      </c>
      <c r="F61" s="4">
        <v>13</v>
      </c>
      <c r="G61" s="4">
        <v>10.1</v>
      </c>
      <c r="H61" s="4">
        <v>13</v>
      </c>
      <c r="I61" s="4">
        <v>12.8</v>
      </c>
      <c r="J61" s="10">
        <v>12</v>
      </c>
      <c r="K61" s="11">
        <v>13</v>
      </c>
      <c r="L61" s="11">
        <v>12.7</v>
      </c>
      <c r="M61" s="11">
        <v>12.6</v>
      </c>
      <c r="N61" s="11">
        <v>12</v>
      </c>
      <c r="O61" s="11">
        <v>10.9</v>
      </c>
      <c r="P61" s="11">
        <v>12.7</v>
      </c>
      <c r="Q61" s="11">
        <v>11.9</v>
      </c>
      <c r="R61" s="11">
        <v>12.3</v>
      </c>
      <c r="S61" s="11">
        <v>12.1</v>
      </c>
      <c r="T61" s="10">
        <v>11.5</v>
      </c>
      <c r="U61" s="10">
        <v>12</v>
      </c>
      <c r="V61" s="4">
        <v>11.5</v>
      </c>
      <c r="W61" s="4">
        <v>10.8</v>
      </c>
      <c r="X61" s="29">
        <v>11.9</v>
      </c>
      <c r="Y61" s="14">
        <v>11.8</v>
      </c>
      <c r="Z61" s="23">
        <v>11.7</v>
      </c>
      <c r="AA61" s="10">
        <v>12</v>
      </c>
      <c r="AB61" s="11">
        <v>11.5</v>
      </c>
      <c r="AC61" s="27">
        <v>11.1</v>
      </c>
      <c r="AD61" s="27">
        <v>12.1</v>
      </c>
      <c r="AE61" s="4">
        <v>12</v>
      </c>
      <c r="AF61" s="4">
        <v>11.6</v>
      </c>
      <c r="AG61" s="10" t="str">
        <f>VLOOKUP(B61,'[1]Client GROUNDWATER - 1'!$A:$H,8,0)</f>
        <v>12.1</v>
      </c>
    </row>
    <row r="62" spans="1:33" x14ac:dyDescent="0.25">
      <c r="A62" s="46"/>
      <c r="B62" s="9" t="s">
        <v>82</v>
      </c>
      <c r="C62" s="4" t="s">
        <v>81</v>
      </c>
      <c r="D62" s="4">
        <v>0.01</v>
      </c>
      <c r="E62" s="4">
        <v>11.6</v>
      </c>
      <c r="F62" s="4">
        <v>11.3</v>
      </c>
      <c r="G62" s="4">
        <v>11.1</v>
      </c>
      <c r="H62" s="4">
        <v>12.3</v>
      </c>
      <c r="I62" s="4">
        <v>11.3</v>
      </c>
      <c r="J62" s="10">
        <v>12.1</v>
      </c>
      <c r="K62" s="11">
        <v>12.9</v>
      </c>
      <c r="L62" s="11">
        <v>12.2</v>
      </c>
      <c r="M62" s="11">
        <v>11.6</v>
      </c>
      <c r="N62" s="11">
        <v>10.8</v>
      </c>
      <c r="O62" s="11">
        <v>11.5</v>
      </c>
      <c r="P62" s="11">
        <v>12.6</v>
      </c>
      <c r="Q62" s="11">
        <v>11.8</v>
      </c>
      <c r="R62" s="11">
        <v>12</v>
      </c>
      <c r="S62" s="11">
        <v>11.7</v>
      </c>
      <c r="T62" s="10">
        <v>11</v>
      </c>
      <c r="U62" s="10">
        <v>11</v>
      </c>
      <c r="V62" s="4">
        <v>9.75</v>
      </c>
      <c r="W62" s="4">
        <v>10.199999999999999</v>
      </c>
      <c r="X62" s="29">
        <v>12</v>
      </c>
      <c r="Y62" s="14">
        <v>11.8</v>
      </c>
      <c r="Z62" s="23">
        <v>13.4</v>
      </c>
      <c r="AA62" s="10">
        <v>11.7</v>
      </c>
      <c r="AB62" s="11">
        <v>10.3</v>
      </c>
      <c r="AC62" s="27">
        <v>10.7</v>
      </c>
      <c r="AD62" s="27">
        <v>11.9</v>
      </c>
      <c r="AE62" s="4">
        <v>11.4</v>
      </c>
      <c r="AF62" s="4">
        <v>11</v>
      </c>
      <c r="AG62" s="10" t="str">
        <f>VLOOKUP(B62,'[1]Client GROUNDWATER - 1'!$A:$H,8,0)</f>
        <v>12.3</v>
      </c>
    </row>
    <row r="63" spans="1:33" x14ac:dyDescent="0.25">
      <c r="A63" s="47"/>
      <c r="B63" s="9" t="s">
        <v>83</v>
      </c>
      <c r="C63" s="4" t="s">
        <v>84</v>
      </c>
      <c r="D63" s="4">
        <v>0.01</v>
      </c>
      <c r="E63" s="4">
        <v>5.03</v>
      </c>
      <c r="F63" s="4">
        <v>6.94</v>
      </c>
      <c r="G63" s="4">
        <v>4.5</v>
      </c>
      <c r="H63" s="4">
        <v>2.91</v>
      </c>
      <c r="I63" s="4">
        <v>6.19</v>
      </c>
      <c r="J63" s="10">
        <v>0.64</v>
      </c>
      <c r="K63" s="11">
        <v>0.42</v>
      </c>
      <c r="L63" s="11">
        <v>2.2799999999999998</v>
      </c>
      <c r="M63" s="11">
        <v>4.2</v>
      </c>
      <c r="N63" s="11">
        <v>5.18</v>
      </c>
      <c r="O63" s="11">
        <v>2.88</v>
      </c>
      <c r="P63" s="11">
        <v>0.69</v>
      </c>
      <c r="Q63" s="11">
        <v>0.22</v>
      </c>
      <c r="R63" s="11">
        <v>1.02</v>
      </c>
      <c r="S63" s="11">
        <v>1.9</v>
      </c>
      <c r="T63" s="10">
        <v>2.17</v>
      </c>
      <c r="U63" s="10">
        <v>4.08</v>
      </c>
      <c r="V63" s="4">
        <v>8.09</v>
      </c>
      <c r="W63" s="4">
        <v>2.54</v>
      </c>
      <c r="X63" s="29">
        <v>0.12</v>
      </c>
      <c r="Y63" s="14">
        <v>0.09</v>
      </c>
      <c r="Z63" s="23">
        <v>6.7</v>
      </c>
      <c r="AA63" s="10">
        <v>1.21</v>
      </c>
      <c r="AB63" s="11">
        <v>5.4</v>
      </c>
      <c r="AC63" s="27">
        <v>2.12</v>
      </c>
      <c r="AD63" s="27">
        <v>0.99</v>
      </c>
      <c r="AE63" s="4">
        <v>2.62</v>
      </c>
      <c r="AF63" s="4">
        <v>2.63</v>
      </c>
      <c r="AG63" s="10" t="str">
        <f>VLOOKUP(B63,'[1]Client GROUNDWATER - 1'!$A:$H,8,0)</f>
        <v>0.93</v>
      </c>
    </row>
    <row r="64" spans="1:33" x14ac:dyDescent="0.25">
      <c r="A64" s="55" t="s">
        <v>85</v>
      </c>
      <c r="B64" s="9" t="s">
        <v>86</v>
      </c>
      <c r="C64" s="4" t="s">
        <v>87</v>
      </c>
      <c r="D64" s="4">
        <v>10</v>
      </c>
      <c r="E64" s="4" t="s">
        <v>88</v>
      </c>
      <c r="F64" s="4" t="s">
        <v>88</v>
      </c>
      <c r="G64" s="4" t="s">
        <v>88</v>
      </c>
      <c r="H64" s="4" t="s">
        <v>88</v>
      </c>
      <c r="I64" s="4" t="s">
        <v>88</v>
      </c>
      <c r="J64" s="10" t="s">
        <v>88</v>
      </c>
      <c r="K64" s="11" t="s">
        <v>88</v>
      </c>
      <c r="L64" s="11" t="s">
        <v>88</v>
      </c>
      <c r="M64" s="11" t="s">
        <v>88</v>
      </c>
      <c r="N64" s="11" t="s">
        <v>88</v>
      </c>
      <c r="O64" s="11" t="s">
        <v>88</v>
      </c>
      <c r="P64" s="11" t="s">
        <v>88</v>
      </c>
      <c r="Q64" s="11">
        <v>13</v>
      </c>
      <c r="R64" s="11">
        <v>15</v>
      </c>
      <c r="S64" s="11">
        <v>23</v>
      </c>
      <c r="T64" s="10">
        <v>126</v>
      </c>
      <c r="U64" s="10">
        <v>58</v>
      </c>
      <c r="V64" s="4">
        <v>60</v>
      </c>
      <c r="W64" s="4">
        <v>117</v>
      </c>
      <c r="X64" s="29">
        <v>75</v>
      </c>
      <c r="Y64" s="14">
        <v>134</v>
      </c>
      <c r="Z64" s="23">
        <v>100</v>
      </c>
      <c r="AA64" s="10">
        <v>97</v>
      </c>
      <c r="AB64" s="11">
        <v>91</v>
      </c>
      <c r="AC64" s="27">
        <v>88</v>
      </c>
      <c r="AD64" s="27">
        <v>97</v>
      </c>
      <c r="AE64" s="4">
        <v>73</v>
      </c>
      <c r="AF64" s="4">
        <v>85</v>
      </c>
      <c r="AG64" s="10" t="str">
        <f>VLOOKUP(B64,'[1]Client GROUNDWATER - 1'!$A:$H,8,0)</f>
        <v>56</v>
      </c>
    </row>
    <row r="65" spans="1:33" x14ac:dyDescent="0.25">
      <c r="A65" s="53"/>
      <c r="B65" s="9" t="s">
        <v>89</v>
      </c>
      <c r="C65" s="4" t="s">
        <v>87</v>
      </c>
      <c r="D65" s="4">
        <v>10</v>
      </c>
      <c r="E65" s="4" t="s">
        <v>88</v>
      </c>
      <c r="F65" s="4" t="s">
        <v>88</v>
      </c>
      <c r="G65" s="4" t="s">
        <v>88</v>
      </c>
      <c r="H65" s="4" t="s">
        <v>88</v>
      </c>
      <c r="I65" s="4" t="s">
        <v>88</v>
      </c>
      <c r="J65" s="10" t="s">
        <v>88</v>
      </c>
      <c r="K65" s="11" t="s">
        <v>88</v>
      </c>
      <c r="L65" s="11" t="s">
        <v>88</v>
      </c>
      <c r="M65" s="11" t="s">
        <v>88</v>
      </c>
      <c r="N65" s="11" t="s">
        <v>88</v>
      </c>
      <c r="O65" s="11" t="s">
        <v>88</v>
      </c>
      <c r="P65" s="11" t="s">
        <v>88</v>
      </c>
      <c r="Q65" s="11" t="s">
        <v>88</v>
      </c>
      <c r="R65" s="11" t="s">
        <v>88</v>
      </c>
      <c r="S65" s="11" t="s">
        <v>88</v>
      </c>
      <c r="T65" s="10" t="s">
        <v>88</v>
      </c>
      <c r="U65" s="10" t="s">
        <v>88</v>
      </c>
      <c r="V65" s="4" t="s">
        <v>88</v>
      </c>
      <c r="W65" s="4" t="s">
        <v>88</v>
      </c>
      <c r="X65" s="13" t="s">
        <v>88</v>
      </c>
      <c r="Y65" s="11" t="s">
        <v>88</v>
      </c>
      <c r="Z65" s="23" t="s">
        <v>88</v>
      </c>
      <c r="AA65" s="10" t="s">
        <v>88</v>
      </c>
      <c r="AB65" s="11" t="s">
        <v>88</v>
      </c>
      <c r="AC65" s="4" t="s">
        <v>88</v>
      </c>
      <c r="AD65" s="4" t="s">
        <v>88</v>
      </c>
      <c r="AE65" s="4" t="s">
        <v>88</v>
      </c>
      <c r="AF65" s="4" t="s">
        <v>88</v>
      </c>
      <c r="AG65" s="10" t="str">
        <f>VLOOKUP(B65,'[1]Client GROUNDWATER - 1'!$A:$H,8,0)</f>
        <v>&lt;10</v>
      </c>
    </row>
    <row r="66" spans="1:33" x14ac:dyDescent="0.25">
      <c r="A66" s="54"/>
      <c r="B66" s="9" t="s">
        <v>90</v>
      </c>
      <c r="C66" s="4" t="s">
        <v>87</v>
      </c>
      <c r="D66" s="4">
        <v>10</v>
      </c>
      <c r="E66" s="4" t="s">
        <v>88</v>
      </c>
      <c r="F66" s="4" t="s">
        <v>88</v>
      </c>
      <c r="G66" s="4" t="s">
        <v>88</v>
      </c>
      <c r="H66" s="4" t="s">
        <v>88</v>
      </c>
      <c r="I66" s="4" t="s">
        <v>88</v>
      </c>
      <c r="J66" s="10" t="s">
        <v>88</v>
      </c>
      <c r="K66" s="11" t="s">
        <v>88</v>
      </c>
      <c r="L66" s="11" t="s">
        <v>88</v>
      </c>
      <c r="M66" s="11" t="s">
        <v>88</v>
      </c>
      <c r="N66" s="11" t="s">
        <v>88</v>
      </c>
      <c r="O66" s="11" t="s">
        <v>88</v>
      </c>
      <c r="P66" s="11" t="s">
        <v>88</v>
      </c>
      <c r="Q66" s="11" t="s">
        <v>88</v>
      </c>
      <c r="R66" s="11" t="s">
        <v>88</v>
      </c>
      <c r="S66" s="11" t="s">
        <v>88</v>
      </c>
      <c r="T66" s="10" t="s">
        <v>88</v>
      </c>
      <c r="U66" s="10" t="s">
        <v>88</v>
      </c>
      <c r="V66" s="4" t="s">
        <v>88</v>
      </c>
      <c r="W66" s="4" t="s">
        <v>88</v>
      </c>
      <c r="X66" s="13" t="s">
        <v>88</v>
      </c>
      <c r="Y66" s="11" t="s">
        <v>88</v>
      </c>
      <c r="Z66" s="23" t="s">
        <v>88</v>
      </c>
      <c r="AA66" s="10" t="s">
        <v>88</v>
      </c>
      <c r="AB66" s="11" t="s">
        <v>88</v>
      </c>
      <c r="AC66" s="4" t="s">
        <v>88</v>
      </c>
      <c r="AD66" s="4" t="s">
        <v>88</v>
      </c>
      <c r="AE66" s="4" t="s">
        <v>88</v>
      </c>
      <c r="AF66" s="4" t="s">
        <v>88</v>
      </c>
      <c r="AG66" s="10" t="str">
        <f>VLOOKUP(B66,'[1]Client GROUNDWATER - 1'!$A:$H,8,0)</f>
        <v>&lt;10</v>
      </c>
    </row>
    <row r="67" spans="1:33" ht="13.5" customHeight="1" x14ac:dyDescent="0.25">
      <c r="A67" s="51" t="s">
        <v>91</v>
      </c>
      <c r="B67" s="9" t="s">
        <v>92</v>
      </c>
      <c r="C67" s="4" t="s">
        <v>87</v>
      </c>
      <c r="D67" s="4">
        <v>1</v>
      </c>
      <c r="E67" s="4" t="s">
        <v>93</v>
      </c>
      <c r="F67" s="4" t="s">
        <v>93</v>
      </c>
      <c r="G67" s="4" t="s">
        <v>93</v>
      </c>
      <c r="H67" s="4" t="s">
        <v>93</v>
      </c>
      <c r="I67" s="4" t="s">
        <v>93</v>
      </c>
      <c r="J67" s="10" t="s">
        <v>93</v>
      </c>
      <c r="K67" s="11" t="s">
        <v>93</v>
      </c>
      <c r="L67" s="11" t="s">
        <v>93</v>
      </c>
      <c r="M67" s="11" t="s">
        <v>93</v>
      </c>
      <c r="N67" s="11" t="s">
        <v>93</v>
      </c>
      <c r="O67" s="11" t="s">
        <v>93</v>
      </c>
      <c r="P67" s="11" t="s">
        <v>93</v>
      </c>
      <c r="Q67" s="11" t="s">
        <v>22</v>
      </c>
      <c r="R67" s="11" t="s">
        <v>22</v>
      </c>
      <c r="S67" s="11" t="s">
        <v>22</v>
      </c>
      <c r="T67" s="10" t="s">
        <v>94</v>
      </c>
      <c r="U67" s="10" t="s">
        <v>95</v>
      </c>
      <c r="V67" s="4" t="s">
        <v>94</v>
      </c>
      <c r="W67" s="4" t="s">
        <v>94</v>
      </c>
      <c r="X67" s="13" t="s">
        <v>94</v>
      </c>
      <c r="Y67" s="11" t="s">
        <v>94</v>
      </c>
      <c r="Z67" s="23" t="s">
        <v>94</v>
      </c>
      <c r="AA67" s="11" t="s">
        <v>94</v>
      </c>
      <c r="AB67" s="11" t="s">
        <v>94</v>
      </c>
      <c r="AC67" s="4" t="s">
        <v>93</v>
      </c>
      <c r="AD67" s="4" t="s">
        <v>93</v>
      </c>
      <c r="AE67" s="4" t="s">
        <v>93</v>
      </c>
      <c r="AF67" s="4" t="s">
        <v>93</v>
      </c>
      <c r="AG67" s="10" t="str">
        <f>VLOOKUP(B67,'[1]Client GROUNDWATER - 1'!$A:$H,8,0)</f>
        <v>&lt;1.0</v>
      </c>
    </row>
    <row r="68" spans="1:33" x14ac:dyDescent="0.25">
      <c r="A68" s="52"/>
      <c r="B68" s="9" t="s">
        <v>96</v>
      </c>
      <c r="C68" s="4" t="s">
        <v>87</v>
      </c>
      <c r="D68" s="4">
        <v>1</v>
      </c>
      <c r="E68" s="4" t="s">
        <v>93</v>
      </c>
      <c r="F68" s="4" t="s">
        <v>93</v>
      </c>
      <c r="G68" s="4" t="s">
        <v>93</v>
      </c>
      <c r="H68" s="4" t="s">
        <v>93</v>
      </c>
      <c r="I68" s="4" t="s">
        <v>93</v>
      </c>
      <c r="J68" s="10" t="s">
        <v>93</v>
      </c>
      <c r="K68" s="11" t="s">
        <v>93</v>
      </c>
      <c r="L68" s="11" t="s">
        <v>93</v>
      </c>
      <c r="M68" s="11" t="s">
        <v>93</v>
      </c>
      <c r="N68" s="11" t="s">
        <v>93</v>
      </c>
      <c r="O68" s="11" t="s">
        <v>93</v>
      </c>
      <c r="P68" s="11" t="s">
        <v>93</v>
      </c>
      <c r="Q68" s="11" t="s">
        <v>22</v>
      </c>
      <c r="R68" s="11" t="s">
        <v>22</v>
      </c>
      <c r="S68" s="11" t="s">
        <v>22</v>
      </c>
      <c r="T68" s="10" t="s">
        <v>94</v>
      </c>
      <c r="U68" s="10" t="s">
        <v>94</v>
      </c>
      <c r="V68" s="4" t="s">
        <v>94</v>
      </c>
      <c r="W68" s="4" t="s">
        <v>94</v>
      </c>
      <c r="X68" s="13" t="s">
        <v>94</v>
      </c>
      <c r="Y68" s="11" t="s">
        <v>94</v>
      </c>
      <c r="Z68" s="23" t="s">
        <v>94</v>
      </c>
      <c r="AA68" s="10" t="s">
        <v>94</v>
      </c>
      <c r="AB68" s="11" t="s">
        <v>94</v>
      </c>
      <c r="AC68" s="4" t="s">
        <v>93</v>
      </c>
      <c r="AD68" s="4" t="s">
        <v>93</v>
      </c>
      <c r="AE68" s="4" t="s">
        <v>93</v>
      </c>
      <c r="AF68" s="4" t="s">
        <v>93</v>
      </c>
      <c r="AG68" s="10" t="str">
        <f>VLOOKUP(B68,'[1]Client GROUNDWATER - 1'!$A:$H,8,0)</f>
        <v>&lt;1.0</v>
      </c>
    </row>
    <row r="69" spans="1:33" ht="12.75" customHeight="1" x14ac:dyDescent="0.25">
      <c r="A69" s="52"/>
      <c r="B69" s="9" t="s">
        <v>97</v>
      </c>
      <c r="C69" s="4" t="s">
        <v>87</v>
      </c>
      <c r="D69" s="4">
        <v>1</v>
      </c>
      <c r="E69" s="4" t="s">
        <v>93</v>
      </c>
      <c r="F69" s="4" t="s">
        <v>93</v>
      </c>
      <c r="G69" s="4" t="s">
        <v>93</v>
      </c>
      <c r="H69" s="4" t="s">
        <v>93</v>
      </c>
      <c r="I69" s="4" t="s">
        <v>93</v>
      </c>
      <c r="J69" s="10" t="s">
        <v>93</v>
      </c>
      <c r="K69" s="11" t="s">
        <v>93</v>
      </c>
      <c r="L69" s="11" t="s">
        <v>93</v>
      </c>
      <c r="M69" s="11" t="s">
        <v>93</v>
      </c>
      <c r="N69" s="11" t="s">
        <v>93</v>
      </c>
      <c r="O69" s="11" t="s">
        <v>93</v>
      </c>
      <c r="P69" s="11" t="s">
        <v>93</v>
      </c>
      <c r="Q69" s="11" t="s">
        <v>22</v>
      </c>
      <c r="R69" s="11" t="s">
        <v>22</v>
      </c>
      <c r="S69" s="11" t="s">
        <v>22</v>
      </c>
      <c r="T69" s="10" t="s">
        <v>94</v>
      </c>
      <c r="U69" s="10" t="s">
        <v>94</v>
      </c>
      <c r="V69" s="4" t="s">
        <v>94</v>
      </c>
      <c r="W69" s="4" t="s">
        <v>94</v>
      </c>
      <c r="X69" s="13" t="s">
        <v>94</v>
      </c>
      <c r="Y69" s="11" t="s">
        <v>94</v>
      </c>
      <c r="Z69" s="23" t="s">
        <v>94</v>
      </c>
      <c r="AA69" s="10" t="s">
        <v>94</v>
      </c>
      <c r="AB69" s="11" t="s">
        <v>94</v>
      </c>
      <c r="AC69" s="4" t="s">
        <v>93</v>
      </c>
      <c r="AD69" s="4" t="s">
        <v>93</v>
      </c>
      <c r="AE69" s="4" t="s">
        <v>93</v>
      </c>
      <c r="AF69" s="4" t="s">
        <v>93</v>
      </c>
      <c r="AG69" s="10" t="str">
        <f>VLOOKUP(B69,'[1]Client GROUNDWATER - 1'!$A:$H,8,0)</f>
        <v>&lt;1.0</v>
      </c>
    </row>
    <row r="70" spans="1:33" x14ac:dyDescent="0.25">
      <c r="A70" s="52"/>
      <c r="B70" s="9" t="s">
        <v>98</v>
      </c>
      <c r="C70" s="4" t="s">
        <v>87</v>
      </c>
      <c r="D70" s="4">
        <v>1</v>
      </c>
      <c r="E70" s="4" t="s">
        <v>93</v>
      </c>
      <c r="F70" s="4" t="s">
        <v>93</v>
      </c>
      <c r="G70" s="4" t="s">
        <v>93</v>
      </c>
      <c r="H70" s="4" t="s">
        <v>93</v>
      </c>
      <c r="I70" s="4" t="s">
        <v>93</v>
      </c>
      <c r="J70" s="10" t="s">
        <v>93</v>
      </c>
      <c r="K70" s="11" t="s">
        <v>93</v>
      </c>
      <c r="L70" s="11" t="s">
        <v>93</v>
      </c>
      <c r="M70" s="11" t="s">
        <v>93</v>
      </c>
      <c r="N70" s="11" t="s">
        <v>93</v>
      </c>
      <c r="O70" s="11" t="s">
        <v>93</v>
      </c>
      <c r="P70" s="11" t="s">
        <v>93</v>
      </c>
      <c r="Q70" s="11" t="s">
        <v>22</v>
      </c>
      <c r="R70" s="11" t="s">
        <v>22</v>
      </c>
      <c r="S70" s="11" t="s">
        <v>22</v>
      </c>
      <c r="T70" s="10" t="s">
        <v>94</v>
      </c>
      <c r="U70" s="10" t="s">
        <v>94</v>
      </c>
      <c r="V70" s="4" t="s">
        <v>94</v>
      </c>
      <c r="W70" s="4" t="s">
        <v>94</v>
      </c>
      <c r="X70" s="12" t="s">
        <v>94</v>
      </c>
      <c r="Y70" s="11" t="s">
        <v>94</v>
      </c>
      <c r="Z70" s="23" t="s">
        <v>94</v>
      </c>
      <c r="AA70" s="10" t="s">
        <v>94</v>
      </c>
      <c r="AB70" s="11" t="s">
        <v>94</v>
      </c>
      <c r="AC70" s="4" t="s">
        <v>93</v>
      </c>
      <c r="AD70" s="4" t="s">
        <v>93</v>
      </c>
      <c r="AE70" s="4" t="s">
        <v>93</v>
      </c>
      <c r="AF70" s="4" t="s">
        <v>93</v>
      </c>
      <c r="AG70" s="10" t="str">
        <f>VLOOKUP(B70,'[1]Client GROUNDWATER - 1'!$A:$H,8,0)</f>
        <v>&lt;1.0</v>
      </c>
    </row>
    <row r="71" spans="1:33" x14ac:dyDescent="0.25">
      <c r="A71" s="52"/>
      <c r="B71" s="9" t="s">
        <v>99</v>
      </c>
      <c r="C71" s="4" t="s">
        <v>87</v>
      </c>
      <c r="D71" s="4">
        <v>1</v>
      </c>
      <c r="E71" s="4" t="s">
        <v>93</v>
      </c>
      <c r="F71" s="4" t="s">
        <v>93</v>
      </c>
      <c r="G71" s="4" t="s">
        <v>93</v>
      </c>
      <c r="H71" s="4" t="s">
        <v>93</v>
      </c>
      <c r="I71" s="4" t="s">
        <v>93</v>
      </c>
      <c r="J71" s="10" t="s">
        <v>93</v>
      </c>
      <c r="K71" s="11" t="s">
        <v>93</v>
      </c>
      <c r="L71" s="11" t="s">
        <v>93</v>
      </c>
      <c r="M71" s="11" t="s">
        <v>93</v>
      </c>
      <c r="N71" s="11" t="s">
        <v>93</v>
      </c>
      <c r="O71" s="11" t="s">
        <v>93</v>
      </c>
      <c r="P71" s="11" t="s">
        <v>93</v>
      </c>
      <c r="Q71" s="11" t="s">
        <v>22</v>
      </c>
      <c r="R71" s="11" t="s">
        <v>22</v>
      </c>
      <c r="S71" s="11" t="s">
        <v>22</v>
      </c>
      <c r="T71" s="10" t="s">
        <v>94</v>
      </c>
      <c r="U71" s="10" t="s">
        <v>94</v>
      </c>
      <c r="V71" s="4" t="s">
        <v>94</v>
      </c>
      <c r="W71" s="4" t="s">
        <v>94</v>
      </c>
      <c r="X71" s="12" t="s">
        <v>94</v>
      </c>
      <c r="Y71" s="11" t="s">
        <v>94</v>
      </c>
      <c r="Z71" s="23" t="s">
        <v>94</v>
      </c>
      <c r="AA71" s="10" t="s">
        <v>94</v>
      </c>
      <c r="AB71" s="11" t="s">
        <v>94</v>
      </c>
      <c r="AC71" s="4" t="s">
        <v>93</v>
      </c>
      <c r="AD71" s="4" t="s">
        <v>93</v>
      </c>
      <c r="AE71" s="4" t="s">
        <v>93</v>
      </c>
      <c r="AF71" s="4" t="s">
        <v>93</v>
      </c>
      <c r="AG71" s="10" t="str">
        <f>VLOOKUP(B71,'[1]Client GROUNDWATER - 1'!$A:$H,8,0)</f>
        <v>&lt;1.0</v>
      </c>
    </row>
    <row r="72" spans="1:33" x14ac:dyDescent="0.25">
      <c r="A72" s="52"/>
      <c r="B72" s="9" t="s">
        <v>176</v>
      </c>
      <c r="C72" s="4" t="s">
        <v>87</v>
      </c>
      <c r="D72" s="4">
        <v>1</v>
      </c>
      <c r="E72" s="4" t="s">
        <v>93</v>
      </c>
      <c r="F72" s="4" t="s">
        <v>93</v>
      </c>
      <c r="G72" s="4" t="s">
        <v>93</v>
      </c>
      <c r="H72" s="4" t="s">
        <v>93</v>
      </c>
      <c r="I72" s="4" t="s">
        <v>93</v>
      </c>
      <c r="J72" s="10" t="s">
        <v>93</v>
      </c>
      <c r="K72" s="11" t="s">
        <v>93</v>
      </c>
      <c r="L72" s="11" t="s">
        <v>93</v>
      </c>
      <c r="M72" s="11" t="s">
        <v>93</v>
      </c>
      <c r="N72" s="11" t="s">
        <v>93</v>
      </c>
      <c r="O72" s="11" t="s">
        <v>93</v>
      </c>
      <c r="P72" s="11" t="s">
        <v>93</v>
      </c>
      <c r="Q72" s="11" t="s">
        <v>22</v>
      </c>
      <c r="R72" s="11" t="s">
        <v>22</v>
      </c>
      <c r="S72" s="11" t="s">
        <v>22</v>
      </c>
      <c r="T72" s="10" t="s">
        <v>94</v>
      </c>
      <c r="U72" s="10" t="s">
        <v>94</v>
      </c>
      <c r="V72" s="4" t="s">
        <v>94</v>
      </c>
      <c r="W72" s="4" t="s">
        <v>94</v>
      </c>
      <c r="X72" s="12" t="s">
        <v>94</v>
      </c>
      <c r="Y72" s="11" t="s">
        <v>94</v>
      </c>
      <c r="Z72" s="23" t="s">
        <v>94</v>
      </c>
      <c r="AA72" s="10" t="s">
        <v>94</v>
      </c>
      <c r="AB72" s="11" t="s">
        <v>94</v>
      </c>
      <c r="AC72" s="4" t="s">
        <v>93</v>
      </c>
      <c r="AD72" s="4" t="s">
        <v>93</v>
      </c>
      <c r="AE72" s="4" t="s">
        <v>93</v>
      </c>
      <c r="AF72" s="4" t="s">
        <v>93</v>
      </c>
      <c r="AG72" s="10" t="str">
        <f>VLOOKUP(B72,'[1]Client GROUNDWATER - 1'!$A:$H,8,0)</f>
        <v>&lt;1.0</v>
      </c>
    </row>
    <row r="73" spans="1:33" x14ac:dyDescent="0.25">
      <c r="A73" s="52"/>
      <c r="B73" s="9" t="s">
        <v>100</v>
      </c>
      <c r="C73" s="4" t="s">
        <v>87</v>
      </c>
      <c r="D73" s="4">
        <v>1</v>
      </c>
      <c r="E73" s="4" t="s">
        <v>93</v>
      </c>
      <c r="F73" s="4" t="s">
        <v>93</v>
      </c>
      <c r="G73" s="4" t="s">
        <v>93</v>
      </c>
      <c r="H73" s="4" t="s">
        <v>93</v>
      </c>
      <c r="I73" s="4" t="s">
        <v>93</v>
      </c>
      <c r="J73" s="10" t="s">
        <v>93</v>
      </c>
      <c r="K73" s="11" t="s">
        <v>93</v>
      </c>
      <c r="L73" s="11" t="s">
        <v>93</v>
      </c>
      <c r="M73" s="11" t="s">
        <v>93</v>
      </c>
      <c r="N73" s="11" t="s">
        <v>93</v>
      </c>
      <c r="O73" s="11" t="s">
        <v>93</v>
      </c>
      <c r="P73" s="11" t="s">
        <v>93</v>
      </c>
      <c r="Q73" s="11" t="s">
        <v>22</v>
      </c>
      <c r="R73" s="11" t="s">
        <v>22</v>
      </c>
      <c r="S73" s="11" t="s">
        <v>22</v>
      </c>
      <c r="T73" s="10" t="s">
        <v>94</v>
      </c>
      <c r="U73" s="10" t="s">
        <v>94</v>
      </c>
      <c r="V73" s="4" t="s">
        <v>94</v>
      </c>
      <c r="W73" s="4" t="s">
        <v>94</v>
      </c>
      <c r="X73" s="12" t="s">
        <v>94</v>
      </c>
      <c r="Y73" s="11" t="s">
        <v>94</v>
      </c>
      <c r="Z73" s="23" t="s">
        <v>94</v>
      </c>
      <c r="AA73" s="10" t="s">
        <v>94</v>
      </c>
      <c r="AB73" s="11" t="s">
        <v>94</v>
      </c>
      <c r="AC73" s="4" t="s">
        <v>93</v>
      </c>
      <c r="AD73" s="4" t="s">
        <v>93</v>
      </c>
      <c r="AE73" s="4" t="s">
        <v>93</v>
      </c>
      <c r="AF73" s="4" t="s">
        <v>93</v>
      </c>
      <c r="AG73" s="10" t="str">
        <f>VLOOKUP(B73,'[1]Client GROUNDWATER - 1'!$A:$H,8,0)</f>
        <v>&lt;1.0</v>
      </c>
    </row>
    <row r="74" spans="1:33" x14ac:dyDescent="0.25">
      <c r="A74" s="52"/>
      <c r="B74" s="9" t="s">
        <v>101</v>
      </c>
      <c r="C74" s="4" t="s">
        <v>87</v>
      </c>
      <c r="D74" s="4">
        <v>1</v>
      </c>
      <c r="E74" s="4" t="s">
        <v>93</v>
      </c>
      <c r="F74" s="4" t="s">
        <v>93</v>
      </c>
      <c r="G74" s="4" t="s">
        <v>93</v>
      </c>
      <c r="H74" s="4" t="s">
        <v>93</v>
      </c>
      <c r="I74" s="4" t="s">
        <v>93</v>
      </c>
      <c r="J74" s="10" t="s">
        <v>93</v>
      </c>
      <c r="K74" s="11" t="s">
        <v>93</v>
      </c>
      <c r="L74" s="11" t="s">
        <v>93</v>
      </c>
      <c r="M74" s="11" t="s">
        <v>93</v>
      </c>
      <c r="N74" s="11" t="s">
        <v>93</v>
      </c>
      <c r="O74" s="11" t="s">
        <v>93</v>
      </c>
      <c r="P74" s="11" t="s">
        <v>93</v>
      </c>
      <c r="Q74" s="11" t="s">
        <v>22</v>
      </c>
      <c r="R74" s="11" t="s">
        <v>22</v>
      </c>
      <c r="S74" s="11" t="s">
        <v>22</v>
      </c>
      <c r="T74" s="10" t="s">
        <v>94</v>
      </c>
      <c r="U74" s="10" t="s">
        <v>94</v>
      </c>
      <c r="V74" s="4" t="s">
        <v>94</v>
      </c>
      <c r="W74" s="4" t="s">
        <v>94</v>
      </c>
      <c r="X74" s="12" t="s">
        <v>94</v>
      </c>
      <c r="Y74" s="11" t="s">
        <v>94</v>
      </c>
      <c r="Z74" s="23" t="s">
        <v>94</v>
      </c>
      <c r="AA74" s="10" t="s">
        <v>94</v>
      </c>
      <c r="AB74" s="11" t="s">
        <v>94</v>
      </c>
      <c r="AC74" s="4" t="s">
        <v>93</v>
      </c>
      <c r="AD74" s="4" t="s">
        <v>93</v>
      </c>
      <c r="AE74" s="4" t="s">
        <v>93</v>
      </c>
      <c r="AF74" s="4" t="s">
        <v>93</v>
      </c>
      <c r="AG74" s="10" t="str">
        <f>VLOOKUP(B74,'[1]Client GROUNDWATER - 1'!$A:$H,8,0)</f>
        <v>&lt;1.0</v>
      </c>
    </row>
    <row r="75" spans="1:33" x14ac:dyDescent="0.25">
      <c r="A75" s="52"/>
      <c r="B75" s="9" t="s">
        <v>102</v>
      </c>
      <c r="C75" s="4" t="s">
        <v>87</v>
      </c>
      <c r="D75" s="4">
        <v>1</v>
      </c>
      <c r="E75" s="4" t="s">
        <v>93</v>
      </c>
      <c r="F75" s="4" t="s">
        <v>93</v>
      </c>
      <c r="G75" s="4" t="s">
        <v>93</v>
      </c>
      <c r="H75" s="4" t="s">
        <v>93</v>
      </c>
      <c r="I75" s="4" t="s">
        <v>93</v>
      </c>
      <c r="J75" s="10" t="s">
        <v>93</v>
      </c>
      <c r="K75" s="11" t="s">
        <v>93</v>
      </c>
      <c r="L75" s="11" t="s">
        <v>93</v>
      </c>
      <c r="M75" s="11" t="s">
        <v>93</v>
      </c>
      <c r="N75" s="11" t="s">
        <v>93</v>
      </c>
      <c r="O75" s="11" t="s">
        <v>93</v>
      </c>
      <c r="P75" s="11" t="s">
        <v>93</v>
      </c>
      <c r="Q75" s="11" t="s">
        <v>22</v>
      </c>
      <c r="R75" s="11" t="s">
        <v>22</v>
      </c>
      <c r="S75" s="11" t="s">
        <v>22</v>
      </c>
      <c r="T75" s="10" t="s">
        <v>94</v>
      </c>
      <c r="U75" s="10" t="s">
        <v>94</v>
      </c>
      <c r="V75" s="4" t="s">
        <v>94</v>
      </c>
      <c r="W75" s="4" t="s">
        <v>94</v>
      </c>
      <c r="X75" s="12" t="s">
        <v>94</v>
      </c>
      <c r="Y75" s="11" t="s">
        <v>94</v>
      </c>
      <c r="Z75" s="23" t="s">
        <v>94</v>
      </c>
      <c r="AA75" s="10" t="s">
        <v>94</v>
      </c>
      <c r="AB75" s="11" t="s">
        <v>94</v>
      </c>
      <c r="AC75" s="4" t="s">
        <v>93</v>
      </c>
      <c r="AD75" s="4" t="s">
        <v>93</v>
      </c>
      <c r="AE75" s="4" t="s">
        <v>93</v>
      </c>
      <c r="AF75" s="4" t="s">
        <v>93</v>
      </c>
      <c r="AG75" s="10" t="str">
        <f>VLOOKUP(B75,'[1]Client GROUNDWATER - 1'!$A:$H,8,0)</f>
        <v>&lt;1.0</v>
      </c>
    </row>
    <row r="76" spans="1:33" x14ac:dyDescent="0.25">
      <c r="A76" s="52"/>
      <c r="B76" s="9" t="s">
        <v>103</v>
      </c>
      <c r="C76" s="4" t="s">
        <v>87</v>
      </c>
      <c r="D76" s="4">
        <v>1</v>
      </c>
      <c r="E76" s="4" t="s">
        <v>93</v>
      </c>
      <c r="F76" s="4" t="s">
        <v>93</v>
      </c>
      <c r="G76" s="4" t="s">
        <v>93</v>
      </c>
      <c r="H76" s="4" t="s">
        <v>93</v>
      </c>
      <c r="I76" s="4" t="s">
        <v>93</v>
      </c>
      <c r="J76" s="10" t="s">
        <v>93</v>
      </c>
      <c r="K76" s="11" t="s">
        <v>93</v>
      </c>
      <c r="L76" s="11" t="s">
        <v>93</v>
      </c>
      <c r="M76" s="11" t="s">
        <v>93</v>
      </c>
      <c r="N76" s="11" t="s">
        <v>93</v>
      </c>
      <c r="O76" s="11" t="s">
        <v>93</v>
      </c>
      <c r="P76" s="11" t="s">
        <v>93</v>
      </c>
      <c r="Q76" s="11" t="s">
        <v>22</v>
      </c>
      <c r="R76" s="11" t="s">
        <v>22</v>
      </c>
      <c r="S76" s="11" t="s">
        <v>22</v>
      </c>
      <c r="T76" s="10" t="s">
        <v>94</v>
      </c>
      <c r="U76" s="10" t="s">
        <v>94</v>
      </c>
      <c r="V76" s="4" t="s">
        <v>94</v>
      </c>
      <c r="W76" s="4" t="s">
        <v>94</v>
      </c>
      <c r="X76" s="12" t="s">
        <v>94</v>
      </c>
      <c r="Y76" s="11" t="s">
        <v>94</v>
      </c>
      <c r="Z76" s="23" t="s">
        <v>94</v>
      </c>
      <c r="AA76" s="10" t="s">
        <v>94</v>
      </c>
      <c r="AB76" s="11" t="s">
        <v>94</v>
      </c>
      <c r="AC76" s="4" t="s">
        <v>93</v>
      </c>
      <c r="AD76" s="4" t="s">
        <v>93</v>
      </c>
      <c r="AE76" s="4" t="s">
        <v>93</v>
      </c>
      <c r="AF76" s="4" t="s">
        <v>93</v>
      </c>
      <c r="AG76" s="10" t="str">
        <f>VLOOKUP(B76,'[1]Client GROUNDWATER - 1'!$A:$H,8,0)</f>
        <v>&lt;1.0</v>
      </c>
    </row>
    <row r="77" spans="1:33" x14ac:dyDescent="0.25">
      <c r="A77" s="52"/>
      <c r="B77" s="9" t="s">
        <v>104</v>
      </c>
      <c r="C77" s="4" t="s">
        <v>87</v>
      </c>
      <c r="D77" s="4">
        <v>1</v>
      </c>
      <c r="E77" s="4" t="s">
        <v>93</v>
      </c>
      <c r="F77" s="4" t="s">
        <v>93</v>
      </c>
      <c r="G77" s="4" t="s">
        <v>93</v>
      </c>
      <c r="H77" s="4" t="s">
        <v>93</v>
      </c>
      <c r="I77" s="4" t="s">
        <v>93</v>
      </c>
      <c r="J77" s="10" t="s">
        <v>93</v>
      </c>
      <c r="K77" s="11" t="s">
        <v>93</v>
      </c>
      <c r="L77" s="11" t="s">
        <v>93</v>
      </c>
      <c r="M77" s="11" t="s">
        <v>93</v>
      </c>
      <c r="N77" s="11" t="s">
        <v>93</v>
      </c>
      <c r="O77" s="11" t="s">
        <v>93</v>
      </c>
      <c r="P77" s="11" t="s">
        <v>93</v>
      </c>
      <c r="Q77" s="11" t="s">
        <v>22</v>
      </c>
      <c r="R77" s="11" t="s">
        <v>22</v>
      </c>
      <c r="S77" s="11" t="s">
        <v>22</v>
      </c>
      <c r="T77" s="10" t="s">
        <v>94</v>
      </c>
      <c r="U77" s="10" t="s">
        <v>94</v>
      </c>
      <c r="V77" s="4" t="s">
        <v>94</v>
      </c>
      <c r="W77" s="4" t="s">
        <v>94</v>
      </c>
      <c r="X77" s="12" t="s">
        <v>94</v>
      </c>
      <c r="Y77" s="11" t="s">
        <v>94</v>
      </c>
      <c r="Z77" s="23" t="s">
        <v>94</v>
      </c>
      <c r="AA77" s="10" t="s">
        <v>94</v>
      </c>
      <c r="AB77" s="11" t="s">
        <v>94</v>
      </c>
      <c r="AC77" s="4" t="s">
        <v>93</v>
      </c>
      <c r="AD77" s="4" t="s">
        <v>93</v>
      </c>
      <c r="AE77" s="4" t="s">
        <v>93</v>
      </c>
      <c r="AF77" s="4" t="s">
        <v>93</v>
      </c>
      <c r="AG77" s="10" t="str">
        <f>VLOOKUP(B77,'[1]Client GROUNDWATER - 1'!$A:$H,8,0)</f>
        <v>&lt;1.0</v>
      </c>
    </row>
    <row r="78" spans="1:33" ht="12.75" customHeight="1" x14ac:dyDescent="0.25">
      <c r="A78" s="52"/>
      <c r="B78" s="9" t="s">
        <v>105</v>
      </c>
      <c r="C78" s="4" t="s">
        <v>87</v>
      </c>
      <c r="D78" s="4">
        <v>1</v>
      </c>
      <c r="E78" s="4" t="s">
        <v>93</v>
      </c>
      <c r="F78" s="4" t="s">
        <v>93</v>
      </c>
      <c r="G78" s="4" t="s">
        <v>93</v>
      </c>
      <c r="H78" s="4" t="s">
        <v>93</v>
      </c>
      <c r="I78" s="4" t="s">
        <v>93</v>
      </c>
      <c r="J78" s="10" t="s">
        <v>93</v>
      </c>
      <c r="K78" s="11" t="s">
        <v>93</v>
      </c>
      <c r="L78" s="11" t="s">
        <v>93</v>
      </c>
      <c r="M78" s="11" t="s">
        <v>93</v>
      </c>
      <c r="N78" s="11" t="s">
        <v>93</v>
      </c>
      <c r="O78" s="11" t="s">
        <v>93</v>
      </c>
      <c r="P78" s="11" t="s">
        <v>93</v>
      </c>
      <c r="Q78" s="11" t="s">
        <v>22</v>
      </c>
      <c r="R78" s="11" t="s">
        <v>22</v>
      </c>
      <c r="S78" s="11" t="s">
        <v>22</v>
      </c>
      <c r="T78" s="10" t="s">
        <v>94</v>
      </c>
      <c r="U78" s="10" t="s">
        <v>94</v>
      </c>
      <c r="V78" s="4" t="s">
        <v>94</v>
      </c>
      <c r="W78" s="4" t="s">
        <v>94</v>
      </c>
      <c r="X78" s="12" t="s">
        <v>94</v>
      </c>
      <c r="Y78" s="11" t="s">
        <v>94</v>
      </c>
      <c r="Z78" s="23" t="s">
        <v>94</v>
      </c>
      <c r="AA78" s="10" t="s">
        <v>94</v>
      </c>
      <c r="AB78" s="11" t="s">
        <v>94</v>
      </c>
      <c r="AC78" s="4" t="s">
        <v>93</v>
      </c>
      <c r="AD78" s="4" t="s">
        <v>93</v>
      </c>
      <c r="AE78" s="4" t="s">
        <v>93</v>
      </c>
      <c r="AF78" s="4" t="s">
        <v>93</v>
      </c>
      <c r="AG78" s="10" t="str">
        <f>VLOOKUP(B78,'[1]Client GROUNDWATER - 1'!$A:$H,8,0)</f>
        <v>&lt;1.0</v>
      </c>
    </row>
    <row r="79" spans="1:33" x14ac:dyDescent="0.25">
      <c r="A79" s="52"/>
      <c r="B79" s="9" t="s">
        <v>106</v>
      </c>
      <c r="C79" s="4" t="s">
        <v>87</v>
      </c>
      <c r="D79" s="4">
        <v>0.5</v>
      </c>
      <c r="E79" s="4" t="s">
        <v>107</v>
      </c>
      <c r="F79" s="4" t="s">
        <v>107</v>
      </c>
      <c r="G79" s="4" t="s">
        <v>107</v>
      </c>
      <c r="H79" s="4" t="s">
        <v>107</v>
      </c>
      <c r="I79" s="4" t="s">
        <v>107</v>
      </c>
      <c r="J79" s="10" t="s">
        <v>107</v>
      </c>
      <c r="K79" s="11" t="s">
        <v>107</v>
      </c>
      <c r="L79" s="11" t="s">
        <v>107</v>
      </c>
      <c r="M79" s="11" t="s">
        <v>107</v>
      </c>
      <c r="N79" s="11" t="s">
        <v>107</v>
      </c>
      <c r="O79" s="11" t="s">
        <v>107</v>
      </c>
      <c r="P79" s="11" t="s">
        <v>107</v>
      </c>
      <c r="Q79" s="11" t="s">
        <v>107</v>
      </c>
      <c r="R79" s="11" t="s">
        <v>107</v>
      </c>
      <c r="S79" s="11" t="s">
        <v>107</v>
      </c>
      <c r="T79" s="10" t="s">
        <v>58</v>
      </c>
      <c r="U79" s="10" t="s">
        <v>58</v>
      </c>
      <c r="V79" s="4" t="s">
        <v>58</v>
      </c>
      <c r="W79" s="4" t="s">
        <v>58</v>
      </c>
      <c r="X79" s="12" t="s">
        <v>58</v>
      </c>
      <c r="Y79" s="11" t="s">
        <v>58</v>
      </c>
      <c r="Z79" s="23" t="s">
        <v>58</v>
      </c>
      <c r="AA79" s="10" t="s">
        <v>58</v>
      </c>
      <c r="AB79" s="11" t="s">
        <v>58</v>
      </c>
      <c r="AC79" s="4" t="s">
        <v>107</v>
      </c>
      <c r="AD79" s="4" t="s">
        <v>107</v>
      </c>
      <c r="AE79" s="4" t="s">
        <v>107</v>
      </c>
      <c r="AF79" s="4" t="s">
        <v>107</v>
      </c>
      <c r="AG79" s="10" t="str">
        <f>VLOOKUP(B79,'[1]Client GROUNDWATER - 1'!$A:$H,8,0)</f>
        <v>&lt;0.5</v>
      </c>
    </row>
    <row r="80" spans="1:33" x14ac:dyDescent="0.25">
      <c r="A80" s="52"/>
      <c r="B80" s="9" t="s">
        <v>108</v>
      </c>
      <c r="C80" s="4" t="s">
        <v>87</v>
      </c>
      <c r="D80" s="4">
        <v>1</v>
      </c>
      <c r="E80" s="4" t="s">
        <v>93</v>
      </c>
      <c r="F80" s="4" t="s">
        <v>93</v>
      </c>
      <c r="G80" s="4" t="s">
        <v>93</v>
      </c>
      <c r="H80" s="4" t="s">
        <v>93</v>
      </c>
      <c r="I80" s="4" t="s">
        <v>93</v>
      </c>
      <c r="J80" s="10" t="s">
        <v>93</v>
      </c>
      <c r="K80" s="11" t="s">
        <v>93</v>
      </c>
      <c r="L80" s="11" t="s">
        <v>93</v>
      </c>
      <c r="M80" s="11" t="s">
        <v>93</v>
      </c>
      <c r="N80" s="11" t="s">
        <v>93</v>
      </c>
      <c r="O80" s="11" t="s">
        <v>93</v>
      </c>
      <c r="P80" s="11" t="s">
        <v>93</v>
      </c>
      <c r="Q80" s="11" t="s">
        <v>22</v>
      </c>
      <c r="R80" s="11" t="s">
        <v>93</v>
      </c>
      <c r="S80" s="11" t="s">
        <v>93</v>
      </c>
      <c r="T80" s="10" t="s">
        <v>93</v>
      </c>
      <c r="U80" s="10" t="s">
        <v>94</v>
      </c>
      <c r="V80" s="4" t="s">
        <v>94</v>
      </c>
      <c r="W80" s="4" t="s">
        <v>94</v>
      </c>
      <c r="X80" s="12" t="s">
        <v>94</v>
      </c>
      <c r="Y80" s="11" t="s">
        <v>94</v>
      </c>
      <c r="Z80" s="23" t="s">
        <v>94</v>
      </c>
      <c r="AA80" s="10" t="s">
        <v>94</v>
      </c>
      <c r="AB80" s="11" t="s">
        <v>94</v>
      </c>
      <c r="AC80" s="4" t="s">
        <v>93</v>
      </c>
      <c r="AD80" s="4" t="s">
        <v>93</v>
      </c>
      <c r="AE80" s="4" t="s">
        <v>93</v>
      </c>
      <c r="AF80" s="4" t="s">
        <v>93</v>
      </c>
      <c r="AG80" s="10" t="str">
        <f>VLOOKUP(B80,'[1]Client GROUNDWATER - 1'!$A:$H,8,0)</f>
        <v>&lt;1.0</v>
      </c>
    </row>
    <row r="81" spans="1:33" x14ac:dyDescent="0.25">
      <c r="A81" s="52"/>
      <c r="B81" s="9" t="s">
        <v>109</v>
      </c>
      <c r="C81" s="4" t="s">
        <v>87</v>
      </c>
      <c r="D81" s="4">
        <v>1</v>
      </c>
      <c r="E81" s="4" t="s">
        <v>93</v>
      </c>
      <c r="F81" s="4" t="s">
        <v>93</v>
      </c>
      <c r="G81" s="4" t="s">
        <v>93</v>
      </c>
      <c r="H81" s="4" t="s">
        <v>93</v>
      </c>
      <c r="I81" s="4" t="s">
        <v>93</v>
      </c>
      <c r="J81" s="10" t="s">
        <v>93</v>
      </c>
      <c r="K81" s="11" t="s">
        <v>93</v>
      </c>
      <c r="L81" s="11" t="s">
        <v>93</v>
      </c>
      <c r="M81" s="11" t="s">
        <v>93</v>
      </c>
      <c r="N81" s="11" t="s">
        <v>93</v>
      </c>
      <c r="O81" s="11" t="s">
        <v>93</v>
      </c>
      <c r="P81" s="11" t="s">
        <v>93</v>
      </c>
      <c r="Q81" s="11" t="s">
        <v>22</v>
      </c>
      <c r="R81" s="11" t="s">
        <v>93</v>
      </c>
      <c r="S81" s="11" t="s">
        <v>93</v>
      </c>
      <c r="T81" s="10" t="s">
        <v>93</v>
      </c>
      <c r="U81" s="10" t="s">
        <v>94</v>
      </c>
      <c r="V81" s="4" t="s">
        <v>94</v>
      </c>
      <c r="W81" s="4" t="s">
        <v>94</v>
      </c>
      <c r="X81" s="12" t="s">
        <v>94</v>
      </c>
      <c r="Y81" s="11" t="s">
        <v>94</v>
      </c>
      <c r="Z81" s="23" t="s">
        <v>94</v>
      </c>
      <c r="AA81" s="10" t="s">
        <v>94</v>
      </c>
      <c r="AB81" s="11" t="s">
        <v>94</v>
      </c>
      <c r="AC81" s="4" t="s">
        <v>93</v>
      </c>
      <c r="AD81" s="4" t="s">
        <v>93</v>
      </c>
      <c r="AE81" s="4" t="s">
        <v>93</v>
      </c>
      <c r="AF81" s="4" t="s">
        <v>93</v>
      </c>
      <c r="AG81" s="10" t="str">
        <f>VLOOKUP(B81,'[1]Client GROUNDWATER - 1'!$A:$H,8,0)</f>
        <v>&lt;1.0</v>
      </c>
    </row>
    <row r="82" spans="1:33" x14ac:dyDescent="0.25">
      <c r="A82" s="52"/>
      <c r="B82" s="9" t="s">
        <v>110</v>
      </c>
      <c r="C82" s="4" t="s">
        <v>87</v>
      </c>
      <c r="D82" s="4">
        <v>1</v>
      </c>
      <c r="E82" s="4" t="s">
        <v>93</v>
      </c>
      <c r="F82" s="4" t="s">
        <v>93</v>
      </c>
      <c r="G82" s="4" t="s">
        <v>93</v>
      </c>
      <c r="H82" s="4" t="s">
        <v>93</v>
      </c>
      <c r="I82" s="4" t="s">
        <v>93</v>
      </c>
      <c r="J82" s="10" t="s">
        <v>93</v>
      </c>
      <c r="K82" s="11" t="s">
        <v>93</v>
      </c>
      <c r="L82" s="11" t="s">
        <v>93</v>
      </c>
      <c r="M82" s="11" t="s">
        <v>93</v>
      </c>
      <c r="N82" s="11" t="s">
        <v>93</v>
      </c>
      <c r="O82" s="11" t="s">
        <v>93</v>
      </c>
      <c r="P82" s="11" t="s">
        <v>93</v>
      </c>
      <c r="Q82" s="11" t="s">
        <v>22</v>
      </c>
      <c r="R82" s="11" t="s">
        <v>93</v>
      </c>
      <c r="S82" s="11" t="s">
        <v>93</v>
      </c>
      <c r="T82" s="10" t="s">
        <v>93</v>
      </c>
      <c r="U82" s="10" t="s">
        <v>94</v>
      </c>
      <c r="V82" s="4" t="s">
        <v>94</v>
      </c>
      <c r="W82" s="4" t="s">
        <v>94</v>
      </c>
      <c r="X82" s="12" t="s">
        <v>94</v>
      </c>
      <c r="Y82" s="11" t="s">
        <v>94</v>
      </c>
      <c r="Z82" s="23" t="s">
        <v>94</v>
      </c>
      <c r="AA82" s="10" t="s">
        <v>94</v>
      </c>
      <c r="AB82" s="11" t="s">
        <v>94</v>
      </c>
      <c r="AC82" s="4" t="s">
        <v>93</v>
      </c>
      <c r="AD82" s="4" t="s">
        <v>93</v>
      </c>
      <c r="AE82" s="4" t="s">
        <v>93</v>
      </c>
      <c r="AF82" s="4" t="s">
        <v>93</v>
      </c>
      <c r="AG82" s="10" t="str">
        <f>VLOOKUP(B82,'[1]Client GROUNDWATER - 1'!$A:$H,8,0)</f>
        <v>&lt;1.0</v>
      </c>
    </row>
    <row r="83" spans="1:33" x14ac:dyDescent="0.25">
      <c r="A83" s="52"/>
      <c r="B83" s="9" t="s">
        <v>111</v>
      </c>
      <c r="C83" s="4" t="s">
        <v>87</v>
      </c>
      <c r="D83" s="4">
        <v>0.5</v>
      </c>
      <c r="E83" s="4" t="s">
        <v>107</v>
      </c>
      <c r="F83" s="4" t="s">
        <v>107</v>
      </c>
      <c r="G83" s="4" t="s">
        <v>107</v>
      </c>
      <c r="H83" s="4" t="s">
        <v>107</v>
      </c>
      <c r="I83" s="4" t="s">
        <v>107</v>
      </c>
      <c r="J83" s="10" t="s">
        <v>107</v>
      </c>
      <c r="K83" s="11" t="s">
        <v>107</v>
      </c>
      <c r="L83" s="11" t="s">
        <v>107</v>
      </c>
      <c r="M83" s="11" t="s">
        <v>107</v>
      </c>
      <c r="N83" s="11" t="s">
        <v>107</v>
      </c>
      <c r="O83" s="11" t="s">
        <v>107</v>
      </c>
      <c r="P83" s="11" t="s">
        <v>107</v>
      </c>
      <c r="Q83" s="11" t="s">
        <v>107</v>
      </c>
      <c r="R83" s="11" t="s">
        <v>107</v>
      </c>
      <c r="S83" s="11" t="s">
        <v>107</v>
      </c>
      <c r="T83" s="10" t="s">
        <v>58</v>
      </c>
      <c r="U83" s="10" t="s">
        <v>58</v>
      </c>
      <c r="V83" s="4" t="s">
        <v>58</v>
      </c>
      <c r="W83" s="4" t="s">
        <v>58</v>
      </c>
      <c r="X83" s="12" t="s">
        <v>58</v>
      </c>
      <c r="Y83" s="11" t="s">
        <v>58</v>
      </c>
      <c r="Z83" s="23" t="s">
        <v>58</v>
      </c>
      <c r="AA83" s="10" t="s">
        <v>58</v>
      </c>
      <c r="AB83" s="11" t="s">
        <v>58</v>
      </c>
      <c r="AC83" s="4" t="s">
        <v>107</v>
      </c>
      <c r="AD83" s="4" t="s">
        <v>107</v>
      </c>
      <c r="AE83" s="4" t="s">
        <v>107</v>
      </c>
      <c r="AF83" s="4" t="s">
        <v>107</v>
      </c>
      <c r="AG83" s="10" t="str">
        <f>VLOOKUP(B83,'[1]Client GROUNDWATER - 1'!$A:$H,8,0)</f>
        <v>&lt;0.5</v>
      </c>
    </row>
    <row r="84" spans="1:33" x14ac:dyDescent="0.25">
      <c r="A84" s="56"/>
      <c r="B84" s="9" t="s">
        <v>112</v>
      </c>
      <c r="C84" s="4" t="s">
        <v>87</v>
      </c>
      <c r="D84" s="4">
        <v>0.5</v>
      </c>
      <c r="E84" s="4" t="s">
        <v>107</v>
      </c>
      <c r="F84" s="4" t="s">
        <v>107</v>
      </c>
      <c r="G84" s="4" t="s">
        <v>107</v>
      </c>
      <c r="H84" s="4" t="s">
        <v>107</v>
      </c>
      <c r="I84" s="4" t="s">
        <v>107</v>
      </c>
      <c r="J84" s="10" t="s">
        <v>107</v>
      </c>
      <c r="K84" s="11" t="s">
        <v>107</v>
      </c>
      <c r="L84" s="11" t="s">
        <v>107</v>
      </c>
      <c r="M84" s="11" t="s">
        <v>107</v>
      </c>
      <c r="N84" s="11" t="s">
        <v>107</v>
      </c>
      <c r="O84" s="11" t="s">
        <v>107</v>
      </c>
      <c r="P84" s="11" t="s">
        <v>107</v>
      </c>
      <c r="Q84" s="11" t="s">
        <v>107</v>
      </c>
      <c r="R84" s="11" t="s">
        <v>107</v>
      </c>
      <c r="S84" s="11" t="s">
        <v>107</v>
      </c>
      <c r="T84" s="10" t="s">
        <v>58</v>
      </c>
      <c r="U84" s="10" t="s">
        <v>58</v>
      </c>
      <c r="V84" s="4" t="s">
        <v>94</v>
      </c>
      <c r="W84" s="4" t="s">
        <v>58</v>
      </c>
      <c r="X84" s="12" t="s">
        <v>58</v>
      </c>
      <c r="Y84" s="11" t="s">
        <v>58</v>
      </c>
      <c r="Z84" s="23" t="s">
        <v>58</v>
      </c>
      <c r="AA84" s="10" t="s">
        <v>58</v>
      </c>
      <c r="AB84" s="11" t="s">
        <v>58</v>
      </c>
      <c r="AC84" s="4" t="s">
        <v>107</v>
      </c>
      <c r="AD84" s="4" t="s">
        <v>107</v>
      </c>
      <c r="AE84" s="4" t="s">
        <v>107</v>
      </c>
      <c r="AF84" s="4" t="s">
        <v>107</v>
      </c>
      <c r="AG84" s="10" t="str">
        <f>VLOOKUP(B84,'[1]Client GROUNDWATER - 1'!$A:$H,8,0)</f>
        <v>&lt;0.5</v>
      </c>
    </row>
    <row r="85" spans="1:33" x14ac:dyDescent="0.25">
      <c r="A85" s="51" t="s">
        <v>113</v>
      </c>
      <c r="B85" s="9" t="s">
        <v>114</v>
      </c>
      <c r="C85" s="4" t="s">
        <v>87</v>
      </c>
      <c r="D85" s="4">
        <v>20</v>
      </c>
      <c r="E85" s="4" t="s">
        <v>115</v>
      </c>
      <c r="F85" s="4" t="s">
        <v>115</v>
      </c>
      <c r="G85" s="4" t="s">
        <v>115</v>
      </c>
      <c r="H85" s="4" t="s">
        <v>115</v>
      </c>
      <c r="I85" s="4" t="s">
        <v>115</v>
      </c>
      <c r="J85" s="10" t="s">
        <v>115</v>
      </c>
      <c r="K85" s="11" t="s">
        <v>115</v>
      </c>
      <c r="L85" s="11" t="s">
        <v>115</v>
      </c>
      <c r="M85" s="11" t="s">
        <v>115</v>
      </c>
      <c r="N85" s="11" t="s">
        <v>115</v>
      </c>
      <c r="O85" s="11" t="s">
        <v>115</v>
      </c>
      <c r="P85" s="11" t="s">
        <v>115</v>
      </c>
      <c r="Q85" s="11" t="s">
        <v>115</v>
      </c>
      <c r="R85" s="11" t="s">
        <v>115</v>
      </c>
      <c r="S85" s="11" t="s">
        <v>115</v>
      </c>
      <c r="T85" s="10" t="s">
        <v>115</v>
      </c>
      <c r="U85" s="10" t="s">
        <v>115</v>
      </c>
      <c r="V85" s="4" t="s">
        <v>115</v>
      </c>
      <c r="W85" s="4" t="s">
        <v>115</v>
      </c>
      <c r="X85" s="12" t="s">
        <v>115</v>
      </c>
      <c r="Y85" s="11" t="s">
        <v>115</v>
      </c>
      <c r="Z85" s="23" t="s">
        <v>115</v>
      </c>
      <c r="AA85" s="10" t="s">
        <v>115</v>
      </c>
      <c r="AB85" s="11" t="s">
        <v>115</v>
      </c>
      <c r="AC85" s="4" t="s">
        <v>115</v>
      </c>
      <c r="AD85" s="4" t="s">
        <v>115</v>
      </c>
      <c r="AE85" s="4" t="s">
        <v>115</v>
      </c>
      <c r="AF85" s="4" t="s">
        <v>115</v>
      </c>
      <c r="AG85" s="10" t="str">
        <f>VLOOKUP(B85,'[1]Client GROUNDWATER - 1'!$A:$H,8,0)</f>
        <v>&lt;20</v>
      </c>
    </row>
    <row r="86" spans="1:33" ht="12.75" customHeight="1" x14ac:dyDescent="0.25">
      <c r="A86" s="52" t="s">
        <v>91</v>
      </c>
      <c r="B86" s="9" t="s">
        <v>116</v>
      </c>
      <c r="C86" s="4" t="s">
        <v>87</v>
      </c>
      <c r="D86" s="4">
        <v>50</v>
      </c>
      <c r="E86" s="4" t="s">
        <v>117</v>
      </c>
      <c r="F86" s="4">
        <v>160</v>
      </c>
      <c r="G86" s="4">
        <v>100</v>
      </c>
      <c r="H86" s="4">
        <v>50</v>
      </c>
      <c r="I86" s="4">
        <v>70</v>
      </c>
      <c r="J86" s="10">
        <v>70</v>
      </c>
      <c r="K86" s="11">
        <v>110</v>
      </c>
      <c r="L86" s="11">
        <v>60</v>
      </c>
      <c r="M86" s="11">
        <v>60</v>
      </c>
      <c r="N86" s="11" t="s">
        <v>117</v>
      </c>
      <c r="O86" s="11" t="s">
        <v>117</v>
      </c>
      <c r="P86" s="11" t="s">
        <v>117</v>
      </c>
      <c r="Q86" s="11" t="s">
        <v>117</v>
      </c>
      <c r="R86" s="11" t="s">
        <v>117</v>
      </c>
      <c r="S86" s="11" t="s">
        <v>117</v>
      </c>
      <c r="T86" s="10" t="s">
        <v>117</v>
      </c>
      <c r="U86" s="10" t="s">
        <v>117</v>
      </c>
      <c r="V86" s="4" t="s">
        <v>117</v>
      </c>
      <c r="W86" s="4" t="s">
        <v>117</v>
      </c>
      <c r="X86" s="12" t="s">
        <v>117</v>
      </c>
      <c r="Y86" s="11" t="s">
        <v>117</v>
      </c>
      <c r="Z86" s="23" t="s">
        <v>117</v>
      </c>
      <c r="AA86" s="10" t="s">
        <v>117</v>
      </c>
      <c r="AB86" s="11" t="s">
        <v>117</v>
      </c>
      <c r="AC86" s="4" t="s">
        <v>117</v>
      </c>
      <c r="AD86" s="4" t="s">
        <v>117</v>
      </c>
      <c r="AE86" s="4" t="s">
        <v>117</v>
      </c>
      <c r="AF86" s="4" t="s">
        <v>117</v>
      </c>
      <c r="AG86" s="10" t="str">
        <f>VLOOKUP(B86,'[1]Client GROUNDWATER - 1'!$A:$H,8,0)</f>
        <v>&lt;50</v>
      </c>
    </row>
    <row r="87" spans="1:33" x14ac:dyDescent="0.25">
      <c r="A87" s="52"/>
      <c r="B87" s="9" t="s">
        <v>118</v>
      </c>
      <c r="C87" s="4" t="s">
        <v>87</v>
      </c>
      <c r="D87" s="4">
        <v>100</v>
      </c>
      <c r="E87" s="4" t="s">
        <v>119</v>
      </c>
      <c r="F87" s="4">
        <v>130</v>
      </c>
      <c r="G87" s="4">
        <v>140</v>
      </c>
      <c r="H87" s="4" t="s">
        <v>119</v>
      </c>
      <c r="I87" s="4" t="s">
        <v>119</v>
      </c>
      <c r="J87" s="10">
        <v>120</v>
      </c>
      <c r="K87" s="11">
        <v>100</v>
      </c>
      <c r="L87" s="11" t="s">
        <v>119</v>
      </c>
      <c r="M87" s="11" t="s">
        <v>119</v>
      </c>
      <c r="N87" s="11" t="s">
        <v>119</v>
      </c>
      <c r="O87" s="11" t="s">
        <v>119</v>
      </c>
      <c r="P87" s="11" t="s">
        <v>119</v>
      </c>
      <c r="Q87" s="11" t="s">
        <v>119</v>
      </c>
      <c r="R87" s="11" t="s">
        <v>119</v>
      </c>
      <c r="S87" s="11" t="s">
        <v>119</v>
      </c>
      <c r="T87" s="10" t="s">
        <v>119</v>
      </c>
      <c r="U87" s="10" t="s">
        <v>119</v>
      </c>
      <c r="V87" s="4" t="s">
        <v>119</v>
      </c>
      <c r="W87" s="4" t="s">
        <v>119</v>
      </c>
      <c r="X87" s="12" t="s">
        <v>119</v>
      </c>
      <c r="Y87" s="11" t="s">
        <v>119</v>
      </c>
      <c r="Z87" s="23" t="s">
        <v>119</v>
      </c>
      <c r="AA87" s="10" t="s">
        <v>119</v>
      </c>
      <c r="AB87" s="11" t="s">
        <v>119</v>
      </c>
      <c r="AC87" s="4" t="s">
        <v>119</v>
      </c>
      <c r="AD87" s="4" t="s">
        <v>119</v>
      </c>
      <c r="AE87" s="4" t="s">
        <v>119</v>
      </c>
      <c r="AF87" s="4" t="s">
        <v>119</v>
      </c>
      <c r="AG87" s="10" t="str">
        <f>VLOOKUP(B87,'[1]Client GROUNDWATER - 1'!$A:$H,8,0)</f>
        <v>&lt;100</v>
      </c>
    </row>
    <row r="88" spans="1:33" x14ac:dyDescent="0.25">
      <c r="A88" s="52"/>
      <c r="B88" s="9" t="s">
        <v>120</v>
      </c>
      <c r="C88" s="4" t="s">
        <v>87</v>
      </c>
      <c r="D88" s="4">
        <v>50</v>
      </c>
      <c r="E88" s="4" t="s">
        <v>117</v>
      </c>
      <c r="F88" s="4" t="s">
        <v>117</v>
      </c>
      <c r="G88" s="4" t="s">
        <v>117</v>
      </c>
      <c r="H88" s="4" t="s">
        <v>117</v>
      </c>
      <c r="I88" s="4" t="s">
        <v>117</v>
      </c>
      <c r="J88" s="10" t="s">
        <v>117</v>
      </c>
      <c r="K88" s="11" t="s">
        <v>117</v>
      </c>
      <c r="L88" s="11" t="s">
        <v>117</v>
      </c>
      <c r="M88" s="11" t="s">
        <v>117</v>
      </c>
      <c r="N88" s="11" t="s">
        <v>117</v>
      </c>
      <c r="O88" s="11" t="s">
        <v>117</v>
      </c>
      <c r="P88" s="11" t="s">
        <v>117</v>
      </c>
      <c r="Q88" s="11" t="s">
        <v>117</v>
      </c>
      <c r="R88" s="11" t="s">
        <v>117</v>
      </c>
      <c r="S88" s="11" t="s">
        <v>117</v>
      </c>
      <c r="T88" s="10" t="s">
        <v>117</v>
      </c>
      <c r="U88" s="10" t="s">
        <v>117</v>
      </c>
      <c r="V88" s="4" t="s">
        <v>117</v>
      </c>
      <c r="W88" s="4" t="s">
        <v>117</v>
      </c>
      <c r="X88" s="12" t="s">
        <v>117</v>
      </c>
      <c r="Y88" s="11" t="s">
        <v>117</v>
      </c>
      <c r="Z88" s="23" t="s">
        <v>117</v>
      </c>
      <c r="AA88" s="10" t="s">
        <v>117</v>
      </c>
      <c r="AB88" s="11" t="s">
        <v>117</v>
      </c>
      <c r="AC88" s="4" t="s">
        <v>117</v>
      </c>
      <c r="AD88" s="4" t="s">
        <v>117</v>
      </c>
      <c r="AE88" s="4" t="s">
        <v>117</v>
      </c>
      <c r="AF88" s="4" t="s">
        <v>117</v>
      </c>
      <c r="AG88" s="10" t="str">
        <f>VLOOKUP(B88,'[1]Client GROUNDWATER - 1'!$A:$H,8,0)</f>
        <v>&lt;50</v>
      </c>
    </row>
    <row r="89" spans="1:33" x14ac:dyDescent="0.25">
      <c r="A89" s="52"/>
      <c r="B89" s="9" t="s">
        <v>121</v>
      </c>
      <c r="C89" s="4" t="s">
        <v>87</v>
      </c>
      <c r="D89" s="4">
        <v>50</v>
      </c>
      <c r="E89" s="4" t="s">
        <v>117</v>
      </c>
      <c r="F89" s="4">
        <v>290</v>
      </c>
      <c r="G89" s="4">
        <v>240</v>
      </c>
      <c r="H89" s="4">
        <v>50</v>
      </c>
      <c r="I89" s="4">
        <v>70</v>
      </c>
      <c r="J89" s="10">
        <v>190</v>
      </c>
      <c r="K89" s="11">
        <v>210</v>
      </c>
      <c r="L89" s="11">
        <v>60</v>
      </c>
      <c r="M89" s="11">
        <v>60</v>
      </c>
      <c r="N89" s="11" t="s">
        <v>117</v>
      </c>
      <c r="O89" s="11" t="s">
        <v>117</v>
      </c>
      <c r="P89" s="11" t="s">
        <v>117</v>
      </c>
      <c r="Q89" s="11" t="s">
        <v>117</v>
      </c>
      <c r="R89" s="11" t="s">
        <v>117</v>
      </c>
      <c r="S89" s="11" t="s">
        <v>117</v>
      </c>
      <c r="T89" s="10" t="s">
        <v>117</v>
      </c>
      <c r="U89" s="10" t="s">
        <v>117</v>
      </c>
      <c r="V89" s="4" t="s">
        <v>117</v>
      </c>
      <c r="W89" s="4" t="s">
        <v>117</v>
      </c>
      <c r="X89" s="12" t="s">
        <v>117</v>
      </c>
      <c r="Y89" s="11" t="s">
        <v>117</v>
      </c>
      <c r="Z89" s="23" t="s">
        <v>117</v>
      </c>
      <c r="AA89" s="10" t="s">
        <v>117</v>
      </c>
      <c r="AB89" s="11" t="s">
        <v>117</v>
      </c>
      <c r="AC89" s="4" t="s">
        <v>117</v>
      </c>
      <c r="AD89" s="4" t="s">
        <v>117</v>
      </c>
      <c r="AE89" s="4" t="s">
        <v>117</v>
      </c>
      <c r="AF89" s="4" t="s">
        <v>117</v>
      </c>
      <c r="AG89" s="10" t="str">
        <f>VLOOKUP(B89,'[1]Client GROUNDWATER - 1'!$A:$H,8,0)</f>
        <v>&lt;50</v>
      </c>
    </row>
    <row r="90" spans="1:33" x14ac:dyDescent="0.25">
      <c r="A90" s="52"/>
      <c r="B90" s="9" t="s">
        <v>122</v>
      </c>
      <c r="C90" s="4" t="s">
        <v>87</v>
      </c>
      <c r="D90" s="4">
        <v>20</v>
      </c>
      <c r="E90" s="4" t="s">
        <v>115</v>
      </c>
      <c r="F90" s="4" t="s">
        <v>115</v>
      </c>
      <c r="G90" s="4" t="s">
        <v>115</v>
      </c>
      <c r="H90" s="4" t="s">
        <v>115</v>
      </c>
      <c r="I90" s="4" t="s">
        <v>115</v>
      </c>
      <c r="J90" s="10" t="s">
        <v>115</v>
      </c>
      <c r="K90" s="11" t="s">
        <v>115</v>
      </c>
      <c r="L90" s="11" t="s">
        <v>115</v>
      </c>
      <c r="M90" s="11" t="s">
        <v>115</v>
      </c>
      <c r="N90" s="11" t="s">
        <v>115</v>
      </c>
      <c r="O90" s="11" t="s">
        <v>115</v>
      </c>
      <c r="P90" s="11" t="s">
        <v>115</v>
      </c>
      <c r="Q90" s="11" t="s">
        <v>115</v>
      </c>
      <c r="R90" s="11" t="s">
        <v>115</v>
      </c>
      <c r="S90" s="11" t="s">
        <v>115</v>
      </c>
      <c r="T90" s="10" t="s">
        <v>115</v>
      </c>
      <c r="U90" s="10" t="s">
        <v>115</v>
      </c>
      <c r="V90" s="4" t="s">
        <v>115</v>
      </c>
      <c r="W90" s="4" t="s">
        <v>115</v>
      </c>
      <c r="X90" s="12" t="s">
        <v>115</v>
      </c>
      <c r="Y90" s="11" t="s">
        <v>115</v>
      </c>
      <c r="Z90" s="23" t="s">
        <v>115</v>
      </c>
      <c r="AA90" s="10" t="s">
        <v>115</v>
      </c>
      <c r="AB90" s="11" t="s">
        <v>115</v>
      </c>
      <c r="AC90" s="4" t="s">
        <v>115</v>
      </c>
      <c r="AD90" s="4" t="s">
        <v>115</v>
      </c>
      <c r="AE90" s="4" t="s">
        <v>115</v>
      </c>
      <c r="AF90" s="4" t="s">
        <v>115</v>
      </c>
      <c r="AG90" s="10" t="str">
        <f>VLOOKUP(B90,'[1]Client GROUNDWATER - 1'!$A:$H,8,0)</f>
        <v>&lt;20</v>
      </c>
    </row>
    <row r="91" spans="1:33" x14ac:dyDescent="0.25">
      <c r="A91" s="52"/>
      <c r="B91" s="9" t="s">
        <v>123</v>
      </c>
      <c r="C91" s="4" t="s">
        <v>87</v>
      </c>
      <c r="D91" s="4">
        <v>20</v>
      </c>
      <c r="E91" s="4" t="s">
        <v>115</v>
      </c>
      <c r="F91" s="4" t="s">
        <v>115</v>
      </c>
      <c r="G91" s="4" t="s">
        <v>115</v>
      </c>
      <c r="H91" s="4" t="s">
        <v>115</v>
      </c>
      <c r="I91" s="4" t="s">
        <v>115</v>
      </c>
      <c r="J91" s="10" t="s">
        <v>115</v>
      </c>
      <c r="K91" s="11" t="s">
        <v>115</v>
      </c>
      <c r="L91" s="11" t="s">
        <v>115</v>
      </c>
      <c r="M91" s="11" t="s">
        <v>115</v>
      </c>
      <c r="N91" s="11" t="s">
        <v>115</v>
      </c>
      <c r="O91" s="11" t="s">
        <v>115</v>
      </c>
      <c r="P91" s="11" t="s">
        <v>115</v>
      </c>
      <c r="Q91" s="11" t="s">
        <v>115</v>
      </c>
      <c r="R91" s="11" t="s">
        <v>115</v>
      </c>
      <c r="S91" s="11" t="s">
        <v>115</v>
      </c>
      <c r="T91" s="10" t="s">
        <v>115</v>
      </c>
      <c r="U91" s="10" t="s">
        <v>115</v>
      </c>
      <c r="V91" s="4" t="s">
        <v>115</v>
      </c>
      <c r="W91" s="4" t="s">
        <v>115</v>
      </c>
      <c r="X91" s="12" t="s">
        <v>115</v>
      </c>
      <c r="Y91" s="11" t="s">
        <v>115</v>
      </c>
      <c r="Z91" s="23" t="s">
        <v>115</v>
      </c>
      <c r="AA91" s="10" t="s">
        <v>115</v>
      </c>
      <c r="AB91" s="11" t="s">
        <v>115</v>
      </c>
      <c r="AC91" s="4" t="s">
        <v>115</v>
      </c>
      <c r="AD91" s="4" t="s">
        <v>115</v>
      </c>
      <c r="AE91" s="4" t="s">
        <v>115</v>
      </c>
      <c r="AF91" s="4" t="s">
        <v>115</v>
      </c>
      <c r="AG91" s="10" t="str">
        <f>VLOOKUP(B91,'[1]Client GROUNDWATER - 1'!$A:$H,8,0)</f>
        <v>&lt;20</v>
      </c>
    </row>
    <row r="92" spans="1:33" x14ac:dyDescent="0.25">
      <c r="A92" s="52"/>
      <c r="B92" s="9" t="s">
        <v>124</v>
      </c>
      <c r="C92" s="4" t="s">
        <v>87</v>
      </c>
      <c r="D92" s="4">
        <v>100</v>
      </c>
      <c r="E92" s="4" t="s">
        <v>119</v>
      </c>
      <c r="F92" s="4">
        <v>270</v>
      </c>
      <c r="G92" s="4">
        <v>180</v>
      </c>
      <c r="H92" s="4">
        <v>140</v>
      </c>
      <c r="I92" s="4">
        <v>110</v>
      </c>
      <c r="J92" s="10">
        <v>150</v>
      </c>
      <c r="K92" s="11">
        <v>160</v>
      </c>
      <c r="L92" s="11">
        <v>130</v>
      </c>
      <c r="M92" s="11">
        <v>160</v>
      </c>
      <c r="N92" s="11">
        <v>150</v>
      </c>
      <c r="O92" s="11" t="s">
        <v>119</v>
      </c>
      <c r="P92" s="11" t="s">
        <v>119</v>
      </c>
      <c r="Q92" s="11" t="s">
        <v>119</v>
      </c>
      <c r="R92" s="11" t="s">
        <v>119</v>
      </c>
      <c r="S92" s="11" t="s">
        <v>119</v>
      </c>
      <c r="T92" s="10" t="s">
        <v>119</v>
      </c>
      <c r="U92" s="10" t="s">
        <v>119</v>
      </c>
      <c r="V92" s="4" t="s">
        <v>119</v>
      </c>
      <c r="W92" s="4" t="s">
        <v>119</v>
      </c>
      <c r="X92" s="12" t="s">
        <v>119</v>
      </c>
      <c r="Y92" s="11" t="s">
        <v>119</v>
      </c>
      <c r="Z92" s="23" t="s">
        <v>119</v>
      </c>
      <c r="AA92" s="10" t="s">
        <v>119</v>
      </c>
      <c r="AB92" s="11" t="s">
        <v>119</v>
      </c>
      <c r="AC92" s="4" t="s">
        <v>119</v>
      </c>
      <c r="AD92" s="4" t="s">
        <v>119</v>
      </c>
      <c r="AE92" s="4" t="s">
        <v>119</v>
      </c>
      <c r="AF92" s="4" t="s">
        <v>119</v>
      </c>
      <c r="AG92" s="10" t="str">
        <f>VLOOKUP(B92,'[1]Client GROUNDWATER - 1'!$A:$H,8,0)</f>
        <v>&lt;100</v>
      </c>
    </row>
    <row r="93" spans="1:33" x14ac:dyDescent="0.25">
      <c r="A93" s="52"/>
      <c r="B93" s="9" t="s">
        <v>125</v>
      </c>
      <c r="C93" s="4" t="s">
        <v>87</v>
      </c>
      <c r="D93" s="4">
        <v>100</v>
      </c>
      <c r="E93" s="4" t="s">
        <v>119</v>
      </c>
      <c r="F93" s="4" t="s">
        <v>119</v>
      </c>
      <c r="G93" s="4" t="s">
        <v>119</v>
      </c>
      <c r="H93" s="4" t="s">
        <v>119</v>
      </c>
      <c r="I93" s="4" t="s">
        <v>119</v>
      </c>
      <c r="J93" s="10" t="s">
        <v>119</v>
      </c>
      <c r="K93" s="11" t="s">
        <v>119</v>
      </c>
      <c r="L93" s="11" t="s">
        <v>119</v>
      </c>
      <c r="M93" s="11" t="s">
        <v>119</v>
      </c>
      <c r="N93" s="11" t="s">
        <v>119</v>
      </c>
      <c r="O93" s="11" t="s">
        <v>119</v>
      </c>
      <c r="P93" s="11" t="s">
        <v>119</v>
      </c>
      <c r="Q93" s="11" t="s">
        <v>119</v>
      </c>
      <c r="R93" s="11" t="s">
        <v>119</v>
      </c>
      <c r="S93" s="11" t="s">
        <v>119</v>
      </c>
      <c r="T93" s="10" t="s">
        <v>119</v>
      </c>
      <c r="U93" s="10" t="s">
        <v>119</v>
      </c>
      <c r="V93" s="4" t="s">
        <v>119</v>
      </c>
      <c r="W93" s="4" t="s">
        <v>119</v>
      </c>
      <c r="X93" s="12" t="s">
        <v>119</v>
      </c>
      <c r="Y93" s="11" t="s">
        <v>119</v>
      </c>
      <c r="Z93" s="23" t="s">
        <v>119</v>
      </c>
      <c r="AA93" s="10" t="s">
        <v>119</v>
      </c>
      <c r="AB93" s="11" t="s">
        <v>119</v>
      </c>
      <c r="AC93" s="4" t="s">
        <v>119</v>
      </c>
      <c r="AD93" s="4" t="s">
        <v>119</v>
      </c>
      <c r="AE93" s="4" t="s">
        <v>119</v>
      </c>
      <c r="AF93" s="4" t="s">
        <v>119</v>
      </c>
      <c r="AG93" s="10" t="str">
        <f>VLOOKUP(B93,'[1]Client GROUNDWATER - 1'!$A:$H,8,0)</f>
        <v>&lt;100</v>
      </c>
    </row>
    <row r="94" spans="1:33" x14ac:dyDescent="0.25">
      <c r="A94" s="52"/>
      <c r="B94" s="9" t="s">
        <v>126</v>
      </c>
      <c r="C94" s="4" t="s">
        <v>87</v>
      </c>
      <c r="D94" s="4">
        <v>100</v>
      </c>
      <c r="E94" s="4" t="s">
        <v>119</v>
      </c>
      <c r="F94" s="4" t="s">
        <v>119</v>
      </c>
      <c r="G94" s="4" t="s">
        <v>119</v>
      </c>
      <c r="H94" s="4" t="s">
        <v>119</v>
      </c>
      <c r="I94" s="4" t="s">
        <v>119</v>
      </c>
      <c r="J94" s="10" t="s">
        <v>119</v>
      </c>
      <c r="K94" s="11" t="s">
        <v>119</v>
      </c>
      <c r="L94" s="11" t="s">
        <v>119</v>
      </c>
      <c r="M94" s="11" t="s">
        <v>119</v>
      </c>
      <c r="N94" s="11" t="s">
        <v>119</v>
      </c>
      <c r="O94" s="11" t="s">
        <v>119</v>
      </c>
      <c r="P94" s="11" t="s">
        <v>119</v>
      </c>
      <c r="Q94" s="11" t="s">
        <v>119</v>
      </c>
      <c r="R94" s="11" t="s">
        <v>119</v>
      </c>
      <c r="S94" s="11" t="s">
        <v>119</v>
      </c>
      <c r="T94" s="10" t="s">
        <v>119</v>
      </c>
      <c r="U94" s="10" t="s">
        <v>119</v>
      </c>
      <c r="V94" s="4" t="s">
        <v>119</v>
      </c>
      <c r="W94" s="4" t="s">
        <v>119</v>
      </c>
      <c r="X94" s="12" t="s">
        <v>119</v>
      </c>
      <c r="Y94" s="11" t="s">
        <v>119</v>
      </c>
      <c r="Z94" s="23" t="s">
        <v>119</v>
      </c>
      <c r="AA94" s="10" t="s">
        <v>119</v>
      </c>
      <c r="AB94" s="11" t="s">
        <v>119</v>
      </c>
      <c r="AC94" s="4" t="s">
        <v>119</v>
      </c>
      <c r="AD94" s="4" t="s">
        <v>119</v>
      </c>
      <c r="AE94" s="4" t="s">
        <v>119</v>
      </c>
      <c r="AF94" s="4" t="s">
        <v>119</v>
      </c>
      <c r="AG94" s="10" t="str">
        <f>VLOOKUP(B94,'[1]Client GROUNDWATER - 1'!$A:$H,8,0)</f>
        <v>&lt;100</v>
      </c>
    </row>
    <row r="95" spans="1:33" x14ac:dyDescent="0.25">
      <c r="A95" s="52"/>
      <c r="B95" s="9" t="s">
        <v>127</v>
      </c>
      <c r="C95" s="4" t="s">
        <v>87</v>
      </c>
      <c r="D95" s="4">
        <v>100</v>
      </c>
      <c r="E95" s="4" t="s">
        <v>119</v>
      </c>
      <c r="F95" s="4">
        <v>270</v>
      </c>
      <c r="G95" s="4">
        <v>180</v>
      </c>
      <c r="H95" s="4">
        <v>140</v>
      </c>
      <c r="I95" s="4">
        <v>110</v>
      </c>
      <c r="J95" s="10">
        <v>150</v>
      </c>
      <c r="K95" s="11">
        <v>160</v>
      </c>
      <c r="L95" s="11">
        <v>130</v>
      </c>
      <c r="M95" s="11">
        <v>160</v>
      </c>
      <c r="N95" s="11">
        <v>150</v>
      </c>
      <c r="O95" s="11" t="s">
        <v>119</v>
      </c>
      <c r="P95" s="11" t="s">
        <v>119</v>
      </c>
      <c r="Q95" s="11" t="s">
        <v>119</v>
      </c>
      <c r="R95" s="11" t="s">
        <v>119</v>
      </c>
      <c r="S95" s="11" t="s">
        <v>119</v>
      </c>
      <c r="T95" s="10" t="s">
        <v>119</v>
      </c>
      <c r="U95" s="10" t="s">
        <v>119</v>
      </c>
      <c r="V95" s="4" t="s">
        <v>119</v>
      </c>
      <c r="W95" s="4" t="s">
        <v>119</v>
      </c>
      <c r="X95" s="12" t="s">
        <v>119</v>
      </c>
      <c r="Y95" s="11" t="s">
        <v>119</v>
      </c>
      <c r="Z95" s="23" t="s">
        <v>119</v>
      </c>
      <c r="AA95" s="10" t="s">
        <v>119</v>
      </c>
      <c r="AB95" s="11" t="s">
        <v>119</v>
      </c>
      <c r="AC95" s="4" t="s">
        <v>119</v>
      </c>
      <c r="AD95" s="4" t="s">
        <v>119</v>
      </c>
      <c r="AE95" s="4" t="s">
        <v>119</v>
      </c>
      <c r="AF95" s="4" t="s">
        <v>119</v>
      </c>
      <c r="AG95" s="10" t="str">
        <f>VLOOKUP(B95,'[1]Client GROUNDWATER - 1'!$A:$H,8,0)</f>
        <v>&lt;100</v>
      </c>
    </row>
    <row r="96" spans="1:33" x14ac:dyDescent="0.25">
      <c r="A96" s="56"/>
      <c r="B96" s="9" t="s">
        <v>128</v>
      </c>
      <c r="C96" s="4" t="s">
        <v>87</v>
      </c>
      <c r="D96" s="4">
        <v>100</v>
      </c>
      <c r="E96" s="4" t="s">
        <v>119</v>
      </c>
      <c r="F96" s="4">
        <v>270</v>
      </c>
      <c r="G96" s="4">
        <v>180</v>
      </c>
      <c r="H96" s="4">
        <v>140</v>
      </c>
      <c r="I96" s="4">
        <v>110</v>
      </c>
      <c r="J96" s="10">
        <v>150</v>
      </c>
      <c r="K96" s="11">
        <v>160</v>
      </c>
      <c r="L96" s="11">
        <v>130</v>
      </c>
      <c r="M96" s="11">
        <v>160</v>
      </c>
      <c r="N96" s="11">
        <v>150</v>
      </c>
      <c r="O96" s="11" t="s">
        <v>119</v>
      </c>
      <c r="P96" s="11" t="s">
        <v>119</v>
      </c>
      <c r="Q96" s="11" t="s">
        <v>119</v>
      </c>
      <c r="R96" s="11" t="s">
        <v>119</v>
      </c>
      <c r="S96" s="11" t="s">
        <v>119</v>
      </c>
      <c r="T96" s="10" t="s">
        <v>119</v>
      </c>
      <c r="U96" s="10" t="s">
        <v>119</v>
      </c>
      <c r="V96" s="4" t="s">
        <v>119</v>
      </c>
      <c r="W96" s="4" t="s">
        <v>119</v>
      </c>
      <c r="X96" s="12" t="s">
        <v>119</v>
      </c>
      <c r="Y96" s="11" t="s">
        <v>119</v>
      </c>
      <c r="Z96" s="23" t="s">
        <v>119</v>
      </c>
      <c r="AA96" s="10" t="s">
        <v>119</v>
      </c>
      <c r="AB96" s="11" t="s">
        <v>119</v>
      </c>
      <c r="AC96" s="4" t="s">
        <v>119</v>
      </c>
      <c r="AD96" s="4" t="s">
        <v>119</v>
      </c>
      <c r="AE96" s="4" t="s">
        <v>119</v>
      </c>
      <c r="AF96" s="4" t="s">
        <v>119</v>
      </c>
      <c r="AG96" s="10" t="str">
        <f>VLOOKUP(B96,'[1]Client GROUNDWATER - 1'!$A:$H,8,0)</f>
        <v>&lt;100</v>
      </c>
    </row>
    <row r="97" spans="1:33" x14ac:dyDescent="0.25">
      <c r="A97" s="51" t="s">
        <v>129</v>
      </c>
      <c r="B97" s="9" t="s">
        <v>130</v>
      </c>
      <c r="C97" s="4" t="s">
        <v>87</v>
      </c>
      <c r="D97" s="4">
        <v>1</v>
      </c>
      <c r="E97" s="4" t="s">
        <v>22</v>
      </c>
      <c r="F97" s="4" t="s">
        <v>22</v>
      </c>
      <c r="G97" s="4" t="s">
        <v>22</v>
      </c>
      <c r="H97" s="4" t="s">
        <v>22</v>
      </c>
      <c r="I97" s="4" t="s">
        <v>22</v>
      </c>
      <c r="J97" s="10" t="s">
        <v>22</v>
      </c>
      <c r="K97" s="11" t="s">
        <v>22</v>
      </c>
      <c r="L97" s="11" t="s">
        <v>22</v>
      </c>
      <c r="M97" s="11" t="s">
        <v>22</v>
      </c>
      <c r="N97" s="11" t="s">
        <v>22</v>
      </c>
      <c r="O97" s="11" t="s">
        <v>22</v>
      </c>
      <c r="P97" s="11" t="s">
        <v>22</v>
      </c>
      <c r="Q97" s="11" t="s">
        <v>22</v>
      </c>
      <c r="R97" s="11" t="s">
        <v>22</v>
      </c>
      <c r="S97" s="11" t="s">
        <v>22</v>
      </c>
      <c r="T97" s="10" t="s">
        <v>22</v>
      </c>
      <c r="U97" s="10" t="s">
        <v>22</v>
      </c>
      <c r="V97" s="4" t="s">
        <v>22</v>
      </c>
      <c r="W97" s="4" t="s">
        <v>22</v>
      </c>
      <c r="X97" s="12" t="s">
        <v>22</v>
      </c>
      <c r="Y97" s="11" t="s">
        <v>22</v>
      </c>
      <c r="Z97" s="23" t="s">
        <v>22</v>
      </c>
      <c r="AA97" s="10" t="s">
        <v>22</v>
      </c>
      <c r="AB97" s="11" t="s">
        <v>22</v>
      </c>
      <c r="AC97" s="4" t="s">
        <v>22</v>
      </c>
      <c r="AD97" s="4" t="s">
        <v>22</v>
      </c>
      <c r="AE97" s="4" t="s">
        <v>22</v>
      </c>
      <c r="AF97" s="4" t="s">
        <v>22</v>
      </c>
      <c r="AG97" s="10" t="str">
        <f>VLOOKUP(B97,'[1]Client GROUNDWATER - 1'!$A:$H,8,0)</f>
        <v>&lt;1</v>
      </c>
    </row>
    <row r="98" spans="1:33" x14ac:dyDescent="0.25">
      <c r="A98" s="53"/>
      <c r="B98" s="9" t="s">
        <v>131</v>
      </c>
      <c r="C98" s="4" t="s">
        <v>87</v>
      </c>
      <c r="D98" s="4">
        <v>2</v>
      </c>
      <c r="E98" s="4" t="s">
        <v>132</v>
      </c>
      <c r="F98" s="4" t="s">
        <v>132</v>
      </c>
      <c r="G98" s="4" t="s">
        <v>132</v>
      </c>
      <c r="H98" s="4" t="s">
        <v>132</v>
      </c>
      <c r="I98" s="4" t="s">
        <v>132</v>
      </c>
      <c r="J98" s="10" t="s">
        <v>132</v>
      </c>
      <c r="K98" s="11" t="s">
        <v>132</v>
      </c>
      <c r="L98" s="11" t="s">
        <v>132</v>
      </c>
      <c r="M98" s="11" t="s">
        <v>132</v>
      </c>
      <c r="N98" s="11" t="s">
        <v>132</v>
      </c>
      <c r="O98" s="11" t="s">
        <v>132</v>
      </c>
      <c r="P98" s="11" t="s">
        <v>132</v>
      </c>
      <c r="Q98" s="11" t="s">
        <v>132</v>
      </c>
      <c r="R98" s="11" t="s">
        <v>132</v>
      </c>
      <c r="S98" s="11" t="s">
        <v>132</v>
      </c>
      <c r="T98" s="10" t="s">
        <v>132</v>
      </c>
      <c r="U98" s="10" t="s">
        <v>132</v>
      </c>
      <c r="V98" s="4" t="s">
        <v>132</v>
      </c>
      <c r="W98" s="4" t="s">
        <v>132</v>
      </c>
      <c r="X98" s="12" t="s">
        <v>132</v>
      </c>
      <c r="Y98" s="11" t="s">
        <v>132</v>
      </c>
      <c r="Z98" s="23" t="s">
        <v>132</v>
      </c>
      <c r="AA98" s="10" t="s">
        <v>132</v>
      </c>
      <c r="AB98" s="11" t="s">
        <v>132</v>
      </c>
      <c r="AC98" s="4" t="s">
        <v>132</v>
      </c>
      <c r="AD98" s="4" t="s">
        <v>132</v>
      </c>
      <c r="AE98" s="4" t="s">
        <v>132</v>
      </c>
      <c r="AF98" s="4" t="s">
        <v>132</v>
      </c>
      <c r="AG98" s="10" t="str">
        <f>VLOOKUP(B98,'[1]Client GROUNDWATER - 1'!$A:$H,8,0)</f>
        <v>&lt;2</v>
      </c>
    </row>
    <row r="99" spans="1:33" x14ac:dyDescent="0.25">
      <c r="A99" s="53"/>
      <c r="B99" s="9" t="s">
        <v>133</v>
      </c>
      <c r="C99" s="4" t="s">
        <v>87</v>
      </c>
      <c r="D99" s="4">
        <v>2</v>
      </c>
      <c r="E99" s="4" t="s">
        <v>132</v>
      </c>
      <c r="F99" s="4" t="s">
        <v>132</v>
      </c>
      <c r="G99" s="4" t="s">
        <v>132</v>
      </c>
      <c r="H99" s="4" t="s">
        <v>132</v>
      </c>
      <c r="I99" s="4" t="s">
        <v>132</v>
      </c>
      <c r="J99" s="10" t="s">
        <v>132</v>
      </c>
      <c r="K99" s="11" t="s">
        <v>132</v>
      </c>
      <c r="L99" s="11" t="s">
        <v>132</v>
      </c>
      <c r="M99" s="11" t="s">
        <v>132</v>
      </c>
      <c r="N99" s="11" t="s">
        <v>132</v>
      </c>
      <c r="O99" s="11" t="s">
        <v>132</v>
      </c>
      <c r="P99" s="11" t="s">
        <v>132</v>
      </c>
      <c r="Q99" s="11" t="s">
        <v>132</v>
      </c>
      <c r="R99" s="11" t="s">
        <v>132</v>
      </c>
      <c r="S99" s="11" t="s">
        <v>132</v>
      </c>
      <c r="T99" s="10" t="s">
        <v>132</v>
      </c>
      <c r="U99" s="10" t="s">
        <v>132</v>
      </c>
      <c r="V99" s="4" t="s">
        <v>132</v>
      </c>
      <c r="W99" s="4" t="s">
        <v>132</v>
      </c>
      <c r="X99" s="12" t="s">
        <v>132</v>
      </c>
      <c r="Y99" s="11" t="s">
        <v>132</v>
      </c>
      <c r="Z99" s="23" t="s">
        <v>132</v>
      </c>
      <c r="AA99" s="10" t="s">
        <v>132</v>
      </c>
      <c r="AB99" s="11" t="s">
        <v>132</v>
      </c>
      <c r="AC99" s="4" t="s">
        <v>132</v>
      </c>
      <c r="AD99" s="4" t="s">
        <v>132</v>
      </c>
      <c r="AE99" s="4" t="s">
        <v>132</v>
      </c>
      <c r="AF99" s="4" t="s">
        <v>132</v>
      </c>
      <c r="AG99" s="10" t="str">
        <f>VLOOKUP(B99,'[1]Client GROUNDWATER - 1'!$A:$H,8,0)</f>
        <v>&lt;2</v>
      </c>
    </row>
    <row r="100" spans="1:33" x14ac:dyDescent="0.25">
      <c r="A100" s="53"/>
      <c r="B100" s="9" t="s">
        <v>134</v>
      </c>
      <c r="C100" s="4" t="s">
        <v>87</v>
      </c>
      <c r="D100" s="4">
        <v>2</v>
      </c>
      <c r="E100" s="4" t="s">
        <v>132</v>
      </c>
      <c r="F100" s="4" t="s">
        <v>132</v>
      </c>
      <c r="G100" s="4" t="s">
        <v>132</v>
      </c>
      <c r="H100" s="4" t="s">
        <v>132</v>
      </c>
      <c r="I100" s="4" t="s">
        <v>132</v>
      </c>
      <c r="J100" s="10" t="s">
        <v>132</v>
      </c>
      <c r="K100" s="11" t="s">
        <v>132</v>
      </c>
      <c r="L100" s="11" t="s">
        <v>132</v>
      </c>
      <c r="M100" s="11" t="s">
        <v>132</v>
      </c>
      <c r="N100" s="11" t="s">
        <v>132</v>
      </c>
      <c r="O100" s="11" t="s">
        <v>132</v>
      </c>
      <c r="P100" s="11" t="s">
        <v>132</v>
      </c>
      <c r="Q100" s="11" t="s">
        <v>132</v>
      </c>
      <c r="R100" s="11" t="s">
        <v>132</v>
      </c>
      <c r="S100" s="11" t="s">
        <v>132</v>
      </c>
      <c r="T100" s="10" t="s">
        <v>132</v>
      </c>
      <c r="U100" s="10" t="s">
        <v>132</v>
      </c>
      <c r="V100" s="4" t="s">
        <v>132</v>
      </c>
      <c r="W100" s="4" t="s">
        <v>132</v>
      </c>
      <c r="X100" s="12" t="s">
        <v>132</v>
      </c>
      <c r="Y100" s="11" t="s">
        <v>132</v>
      </c>
      <c r="Z100" s="23" t="s">
        <v>132</v>
      </c>
      <c r="AA100" s="10" t="s">
        <v>132</v>
      </c>
      <c r="AB100" s="11" t="s">
        <v>132</v>
      </c>
      <c r="AC100" s="4" t="s">
        <v>132</v>
      </c>
      <c r="AD100" s="4" t="s">
        <v>132</v>
      </c>
      <c r="AE100" s="4" t="s">
        <v>132</v>
      </c>
      <c r="AF100" s="4" t="s">
        <v>132</v>
      </c>
      <c r="AG100" s="10" t="str">
        <f>VLOOKUP(B100,'[1]Client GROUNDWATER - 1'!$A:$H,8,0)</f>
        <v>&lt;2</v>
      </c>
    </row>
    <row r="101" spans="1:33" x14ac:dyDescent="0.25">
      <c r="A101" s="53"/>
      <c r="B101" s="9" t="s">
        <v>135</v>
      </c>
      <c r="C101" s="4" t="s">
        <v>87</v>
      </c>
      <c r="D101" s="4">
        <v>2</v>
      </c>
      <c r="E101" s="4" t="s">
        <v>132</v>
      </c>
      <c r="F101" s="4" t="s">
        <v>132</v>
      </c>
      <c r="G101" s="4" t="s">
        <v>132</v>
      </c>
      <c r="H101" s="4" t="s">
        <v>132</v>
      </c>
      <c r="I101" s="4" t="s">
        <v>132</v>
      </c>
      <c r="J101" s="10" t="s">
        <v>132</v>
      </c>
      <c r="K101" s="11" t="s">
        <v>132</v>
      </c>
      <c r="L101" s="11" t="s">
        <v>132</v>
      </c>
      <c r="M101" s="11" t="s">
        <v>132</v>
      </c>
      <c r="N101" s="11" t="s">
        <v>132</v>
      </c>
      <c r="O101" s="11" t="s">
        <v>132</v>
      </c>
      <c r="P101" s="11" t="s">
        <v>132</v>
      </c>
      <c r="Q101" s="11" t="s">
        <v>132</v>
      </c>
      <c r="R101" s="11" t="s">
        <v>132</v>
      </c>
      <c r="S101" s="11" t="s">
        <v>132</v>
      </c>
      <c r="T101" s="10" t="s">
        <v>132</v>
      </c>
      <c r="U101" s="10" t="s">
        <v>132</v>
      </c>
      <c r="V101" s="4" t="s">
        <v>132</v>
      </c>
      <c r="W101" s="4" t="s">
        <v>132</v>
      </c>
      <c r="X101" s="12" t="s">
        <v>132</v>
      </c>
      <c r="Y101" s="11" t="s">
        <v>132</v>
      </c>
      <c r="Z101" s="23" t="s">
        <v>132</v>
      </c>
      <c r="AA101" s="10" t="s">
        <v>132</v>
      </c>
      <c r="AB101" s="11" t="s">
        <v>132</v>
      </c>
      <c r="AC101" s="4" t="s">
        <v>132</v>
      </c>
      <c r="AD101" s="4" t="s">
        <v>132</v>
      </c>
      <c r="AE101" s="4" t="s">
        <v>132</v>
      </c>
      <c r="AF101" s="4" t="s">
        <v>132</v>
      </c>
      <c r="AG101" s="10" t="str">
        <f>VLOOKUP(B101,'[1]Client GROUNDWATER - 1'!$A:$H,8,0)</f>
        <v>&lt;2</v>
      </c>
    </row>
    <row r="102" spans="1:33" x14ac:dyDescent="0.25">
      <c r="A102" s="53"/>
      <c r="B102" s="9" t="s">
        <v>136</v>
      </c>
      <c r="C102" s="4" t="s">
        <v>87</v>
      </c>
      <c r="D102" s="4">
        <v>2</v>
      </c>
      <c r="E102" s="4" t="s">
        <v>132</v>
      </c>
      <c r="F102" s="4" t="s">
        <v>132</v>
      </c>
      <c r="G102" s="4" t="s">
        <v>132</v>
      </c>
      <c r="H102" s="4" t="s">
        <v>132</v>
      </c>
      <c r="I102" s="4" t="s">
        <v>132</v>
      </c>
      <c r="J102" s="10" t="s">
        <v>132</v>
      </c>
      <c r="K102" s="11" t="s">
        <v>132</v>
      </c>
      <c r="L102" s="11" t="s">
        <v>132</v>
      </c>
      <c r="M102" s="11" t="s">
        <v>132</v>
      </c>
      <c r="N102" s="11" t="s">
        <v>132</v>
      </c>
      <c r="O102" s="11" t="s">
        <v>132</v>
      </c>
      <c r="P102" s="11" t="s">
        <v>132</v>
      </c>
      <c r="Q102" s="11" t="s">
        <v>132</v>
      </c>
      <c r="R102" s="11" t="s">
        <v>132</v>
      </c>
      <c r="S102" s="11" t="s">
        <v>132</v>
      </c>
      <c r="T102" s="10" t="s">
        <v>132</v>
      </c>
      <c r="U102" s="10" t="s">
        <v>132</v>
      </c>
      <c r="V102" s="4" t="s">
        <v>132</v>
      </c>
      <c r="W102" s="4" t="s">
        <v>132</v>
      </c>
      <c r="X102" s="12" t="s">
        <v>132</v>
      </c>
      <c r="Y102" s="11" t="s">
        <v>132</v>
      </c>
      <c r="Z102" s="23" t="s">
        <v>132</v>
      </c>
      <c r="AA102" s="10" t="s">
        <v>132</v>
      </c>
      <c r="AB102" s="11" t="s">
        <v>132</v>
      </c>
      <c r="AC102" s="4" t="s">
        <v>132</v>
      </c>
      <c r="AD102" s="4" t="s">
        <v>132</v>
      </c>
      <c r="AE102" s="4" t="s">
        <v>132</v>
      </c>
      <c r="AF102" s="4" t="s">
        <v>132</v>
      </c>
      <c r="AG102" s="10" t="str">
        <f>VLOOKUP(B102,'[1]Client GROUNDWATER - 1'!$A:$H,8,0)</f>
        <v>&lt;2</v>
      </c>
    </row>
    <row r="103" spans="1:33" x14ac:dyDescent="0.25">
      <c r="A103" s="53"/>
      <c r="B103" s="9" t="s">
        <v>137</v>
      </c>
      <c r="C103" s="4" t="s">
        <v>87</v>
      </c>
      <c r="D103" s="4">
        <v>1</v>
      </c>
      <c r="E103" s="4" t="s">
        <v>22</v>
      </c>
      <c r="F103" s="4" t="s">
        <v>22</v>
      </c>
      <c r="G103" s="4" t="s">
        <v>22</v>
      </c>
      <c r="H103" s="4" t="s">
        <v>22</v>
      </c>
      <c r="I103" s="4" t="s">
        <v>22</v>
      </c>
      <c r="J103" s="10" t="s">
        <v>22</v>
      </c>
      <c r="K103" s="11" t="s">
        <v>22</v>
      </c>
      <c r="L103" s="11" t="s">
        <v>22</v>
      </c>
      <c r="M103" s="11" t="s">
        <v>22</v>
      </c>
      <c r="N103" s="11" t="s">
        <v>22</v>
      </c>
      <c r="O103" s="11" t="s">
        <v>22</v>
      </c>
      <c r="P103" s="11" t="s">
        <v>22</v>
      </c>
      <c r="Q103" s="11" t="s">
        <v>22</v>
      </c>
      <c r="R103" s="11" t="s">
        <v>22</v>
      </c>
      <c r="S103" s="11" t="s">
        <v>22</v>
      </c>
      <c r="T103" s="10" t="s">
        <v>22</v>
      </c>
      <c r="U103" s="10" t="s">
        <v>22</v>
      </c>
      <c r="V103" s="4" t="s">
        <v>22</v>
      </c>
      <c r="W103" s="4" t="s">
        <v>22</v>
      </c>
      <c r="X103" s="12" t="s">
        <v>22</v>
      </c>
      <c r="Y103" s="11" t="s">
        <v>22</v>
      </c>
      <c r="Z103" s="23" t="s">
        <v>22</v>
      </c>
      <c r="AA103" s="10" t="s">
        <v>22</v>
      </c>
      <c r="AB103" s="11" t="s">
        <v>22</v>
      </c>
      <c r="AC103" s="4" t="s">
        <v>22</v>
      </c>
      <c r="AD103" s="4" t="s">
        <v>22</v>
      </c>
      <c r="AE103" s="4" t="s">
        <v>22</v>
      </c>
      <c r="AF103" s="4" t="s">
        <v>22</v>
      </c>
      <c r="AG103" s="10" t="str">
        <f>VLOOKUP(B103,'[1]Client GROUNDWATER - 1'!$A:$H,8,0)</f>
        <v>&lt;1</v>
      </c>
    </row>
    <row r="104" spans="1:33" x14ac:dyDescent="0.25">
      <c r="A104" s="53"/>
      <c r="B104" s="9" t="s">
        <v>177</v>
      </c>
      <c r="C104" s="4" t="s">
        <v>87</v>
      </c>
      <c r="D104" s="4">
        <v>1</v>
      </c>
      <c r="E104" s="4" t="s">
        <v>93</v>
      </c>
      <c r="F104" s="4" t="s">
        <v>93</v>
      </c>
      <c r="G104" s="4" t="s">
        <v>93</v>
      </c>
      <c r="H104" s="4" t="s">
        <v>93</v>
      </c>
      <c r="I104" s="4" t="s">
        <v>93</v>
      </c>
      <c r="J104" s="10" t="s">
        <v>93</v>
      </c>
      <c r="K104" s="11" t="s">
        <v>93</v>
      </c>
      <c r="L104" s="11" t="s">
        <v>93</v>
      </c>
      <c r="M104" s="11" t="s">
        <v>93</v>
      </c>
      <c r="N104" s="11" t="s">
        <v>93</v>
      </c>
      <c r="O104" s="11" t="s">
        <v>93</v>
      </c>
      <c r="P104" s="11" t="s">
        <v>93</v>
      </c>
      <c r="Q104" s="11" t="s">
        <v>22</v>
      </c>
      <c r="R104" s="11" t="s">
        <v>22</v>
      </c>
      <c r="S104" s="11" t="s">
        <v>22</v>
      </c>
      <c r="T104" s="10" t="s">
        <v>94</v>
      </c>
      <c r="U104" s="10" t="s">
        <v>95</v>
      </c>
      <c r="V104" s="4" t="s">
        <v>94</v>
      </c>
      <c r="W104" s="4" t="s">
        <v>94</v>
      </c>
      <c r="X104" s="13" t="s">
        <v>95</v>
      </c>
      <c r="Y104" s="11" t="s">
        <v>95</v>
      </c>
      <c r="Z104" s="23" t="s">
        <v>95</v>
      </c>
      <c r="AA104" s="10" t="s">
        <v>95</v>
      </c>
      <c r="AB104" s="11" t="s">
        <v>95</v>
      </c>
      <c r="AC104" s="4" t="s">
        <v>95</v>
      </c>
      <c r="AD104" s="4" t="s">
        <v>93</v>
      </c>
      <c r="AE104" s="4" t="s">
        <v>95</v>
      </c>
      <c r="AF104" s="4" t="s">
        <v>95</v>
      </c>
      <c r="AG104" s="10" t="str">
        <f>VLOOKUP(B104,'[1]Client GROUNDWATER - 1'!$A:$H,8,0)</f>
        <v>&lt;5</v>
      </c>
    </row>
    <row r="105" spans="1:33" x14ac:dyDescent="0.25">
      <c r="A105" s="53"/>
      <c r="B105" s="9" t="s">
        <v>138</v>
      </c>
      <c r="C105" s="4" t="s">
        <v>24</v>
      </c>
      <c r="D105" s="4">
        <v>0.05</v>
      </c>
      <c r="E105" s="4" t="s">
        <v>154</v>
      </c>
      <c r="F105" s="4">
        <v>0.32</v>
      </c>
      <c r="G105" s="4">
        <v>0.28999999999999998</v>
      </c>
      <c r="H105" s="4">
        <v>0.3</v>
      </c>
      <c r="I105" s="4">
        <v>0.3</v>
      </c>
      <c r="J105" s="10">
        <v>0.31</v>
      </c>
      <c r="K105" s="11">
        <v>0.27</v>
      </c>
      <c r="L105" s="11">
        <v>0.25</v>
      </c>
      <c r="M105" s="11">
        <v>0.25</v>
      </c>
      <c r="N105" s="11">
        <v>0.18</v>
      </c>
      <c r="O105" s="11">
        <v>0.2</v>
      </c>
      <c r="P105" s="11">
        <v>0.2</v>
      </c>
      <c r="Q105" s="11">
        <v>0.19</v>
      </c>
      <c r="R105" s="11" t="s">
        <v>25</v>
      </c>
      <c r="S105" s="11">
        <v>0.17</v>
      </c>
      <c r="T105" s="10">
        <v>0.22</v>
      </c>
      <c r="U105" s="10">
        <v>0.27</v>
      </c>
      <c r="V105" s="4">
        <v>0.23</v>
      </c>
      <c r="W105" s="4">
        <v>0.18</v>
      </c>
      <c r="X105" s="12">
        <v>0.15</v>
      </c>
      <c r="Y105" s="14">
        <v>0.21</v>
      </c>
      <c r="Z105" s="21" t="s">
        <v>25</v>
      </c>
      <c r="AA105" s="10">
        <v>0.17</v>
      </c>
      <c r="AB105" s="11">
        <v>0.15</v>
      </c>
      <c r="AC105" s="27">
        <v>0.19</v>
      </c>
      <c r="AD105" s="27">
        <v>0.2</v>
      </c>
      <c r="AE105" s="4">
        <v>0.27</v>
      </c>
      <c r="AF105" s="4">
        <v>0.15</v>
      </c>
      <c r="AG105" s="10">
        <v>0.16</v>
      </c>
    </row>
    <row r="106" spans="1:33" x14ac:dyDescent="0.25">
      <c r="A106" s="53"/>
      <c r="B106" s="9" t="s">
        <v>139</v>
      </c>
      <c r="C106" s="4" t="s">
        <v>24</v>
      </c>
      <c r="D106" s="4">
        <v>0.1</v>
      </c>
      <c r="E106" s="4" t="s">
        <v>155</v>
      </c>
      <c r="F106" s="4">
        <v>0.17</v>
      </c>
      <c r="G106" s="4">
        <v>0.11</v>
      </c>
      <c r="H106" s="4" t="s">
        <v>140</v>
      </c>
      <c r="I106" s="4">
        <v>0.12</v>
      </c>
      <c r="J106" s="10">
        <v>0.16</v>
      </c>
      <c r="K106" s="11" t="s">
        <v>140</v>
      </c>
      <c r="L106" s="11">
        <v>0.13</v>
      </c>
      <c r="M106" s="11" t="s">
        <v>140</v>
      </c>
      <c r="N106" s="11" t="s">
        <v>140</v>
      </c>
      <c r="O106" s="11" t="s">
        <v>140</v>
      </c>
      <c r="P106" s="11">
        <v>0.11</v>
      </c>
      <c r="Q106" s="11">
        <v>0.12</v>
      </c>
      <c r="R106" s="11" t="s">
        <v>25</v>
      </c>
      <c r="S106" s="11">
        <v>0.13</v>
      </c>
      <c r="T106" s="10">
        <v>0.12</v>
      </c>
      <c r="U106" s="10">
        <v>0.12</v>
      </c>
      <c r="V106" s="4">
        <v>0.48</v>
      </c>
      <c r="W106" s="4">
        <v>0.12</v>
      </c>
      <c r="X106" s="13" t="s">
        <v>140</v>
      </c>
      <c r="Y106" s="14">
        <v>0.1</v>
      </c>
      <c r="Z106" s="21" t="s">
        <v>25</v>
      </c>
      <c r="AA106" s="10" t="s">
        <v>140</v>
      </c>
      <c r="AB106" s="11" t="s">
        <v>140</v>
      </c>
      <c r="AC106" s="4" t="s">
        <v>140</v>
      </c>
      <c r="AD106" s="4" t="s">
        <v>140</v>
      </c>
      <c r="AE106" s="4" t="s">
        <v>140</v>
      </c>
      <c r="AF106" s="4" t="s">
        <v>140</v>
      </c>
      <c r="AG106" s="10">
        <v>0.12</v>
      </c>
    </row>
    <row r="107" spans="1:33" x14ac:dyDescent="0.25">
      <c r="A107" s="53"/>
      <c r="B107" s="9" t="s">
        <v>141</v>
      </c>
      <c r="C107" s="4" t="s">
        <v>84</v>
      </c>
      <c r="D107" s="4">
        <v>1</v>
      </c>
      <c r="E107" s="4" t="s">
        <v>156</v>
      </c>
      <c r="F107" s="4">
        <v>29.3</v>
      </c>
      <c r="G107" s="4">
        <v>28.7</v>
      </c>
      <c r="H107" s="4">
        <v>20.9</v>
      </c>
      <c r="I107" s="4">
        <v>23.3</v>
      </c>
      <c r="J107" s="10">
        <v>24.7</v>
      </c>
      <c r="K107" s="11">
        <v>17.2</v>
      </c>
      <c r="L107" s="11">
        <v>23.1</v>
      </c>
      <c r="M107" s="11">
        <v>26.5</v>
      </c>
      <c r="N107" s="11">
        <v>17.8</v>
      </c>
      <c r="O107" s="11">
        <v>20.8</v>
      </c>
      <c r="P107" s="11">
        <v>25.2</v>
      </c>
      <c r="Q107" s="11" t="s">
        <v>25</v>
      </c>
      <c r="R107" s="11" t="s">
        <v>25</v>
      </c>
      <c r="S107" s="11" t="s">
        <v>25</v>
      </c>
      <c r="T107" s="10" t="s">
        <v>25</v>
      </c>
      <c r="U107" s="10" t="s">
        <v>25</v>
      </c>
      <c r="V107" s="10" t="s">
        <v>25</v>
      </c>
      <c r="W107" s="10" t="s">
        <v>25</v>
      </c>
      <c r="X107" s="12" t="s">
        <v>25</v>
      </c>
      <c r="Y107" s="13" t="s">
        <v>25</v>
      </c>
      <c r="Z107" s="23" t="s">
        <v>25</v>
      </c>
      <c r="AA107" s="23" t="s">
        <v>25</v>
      </c>
      <c r="AB107" s="11" t="s">
        <v>25</v>
      </c>
      <c r="AC107" s="4">
        <v>33.700000000000003</v>
      </c>
      <c r="AD107" s="4">
        <v>38.5</v>
      </c>
      <c r="AE107" s="4">
        <v>29.5</v>
      </c>
      <c r="AF107" s="4">
        <v>21.3</v>
      </c>
      <c r="AG107" s="10" t="str">
        <f>VLOOKUP(B107,'[1]Client GROUNDWATER - 1'!$A:$H,8,0)</f>
        <v>24.0</v>
      </c>
    </row>
    <row r="108" spans="1:33" x14ac:dyDescent="0.25">
      <c r="A108" s="53"/>
      <c r="B108" s="9" t="s">
        <v>142</v>
      </c>
      <c r="C108" s="4" t="s">
        <v>84</v>
      </c>
      <c r="D108" s="4">
        <v>1</v>
      </c>
      <c r="E108" s="4" t="s">
        <v>157</v>
      </c>
      <c r="F108" s="4">
        <v>60.1</v>
      </c>
      <c r="G108" s="4">
        <v>56.1</v>
      </c>
      <c r="H108" s="4">
        <v>47.3</v>
      </c>
      <c r="I108" s="4">
        <v>51.1</v>
      </c>
      <c r="J108" s="10">
        <v>49.1</v>
      </c>
      <c r="K108" s="10">
        <v>41.7</v>
      </c>
      <c r="L108" s="10">
        <v>53.3</v>
      </c>
      <c r="M108" s="10">
        <v>49.6</v>
      </c>
      <c r="N108" s="10">
        <v>39.5</v>
      </c>
      <c r="O108" s="10">
        <v>37.6</v>
      </c>
      <c r="P108" s="10">
        <v>51.7</v>
      </c>
      <c r="Q108" s="10" t="s">
        <v>25</v>
      </c>
      <c r="R108" s="10" t="s">
        <v>25</v>
      </c>
      <c r="S108" s="10" t="s">
        <v>25</v>
      </c>
      <c r="T108" s="10" t="s">
        <v>25</v>
      </c>
      <c r="U108" s="10" t="s">
        <v>25</v>
      </c>
      <c r="V108" s="10" t="s">
        <v>25</v>
      </c>
      <c r="W108" s="10" t="s">
        <v>25</v>
      </c>
      <c r="X108" s="12" t="s">
        <v>25</v>
      </c>
      <c r="Y108" s="13" t="s">
        <v>25</v>
      </c>
      <c r="Z108" s="23" t="s">
        <v>25</v>
      </c>
      <c r="AA108" s="23" t="s">
        <v>25</v>
      </c>
      <c r="AB108" s="11" t="s">
        <v>25</v>
      </c>
      <c r="AC108" s="4">
        <v>84.8</v>
      </c>
      <c r="AD108" s="4">
        <v>71.599999999999994</v>
      </c>
      <c r="AE108" s="4">
        <v>58.8</v>
      </c>
      <c r="AF108" s="4">
        <v>56.2</v>
      </c>
      <c r="AG108" s="10" t="str">
        <f>VLOOKUP(B108,'[1]Client GROUNDWATER - 1'!$A:$H,8,0)</f>
        <v>62.4</v>
      </c>
    </row>
    <row r="109" spans="1:33" x14ac:dyDescent="0.25">
      <c r="A109" s="53"/>
      <c r="B109" s="9" t="s">
        <v>143</v>
      </c>
      <c r="C109" s="4" t="s">
        <v>84</v>
      </c>
      <c r="D109" s="4">
        <v>1</v>
      </c>
      <c r="E109" s="4" t="s">
        <v>158</v>
      </c>
      <c r="F109" s="4">
        <v>65.7</v>
      </c>
      <c r="G109" s="4">
        <v>37.6</v>
      </c>
      <c r="H109" s="4">
        <v>59.1</v>
      </c>
      <c r="I109" s="4">
        <v>63.2</v>
      </c>
      <c r="J109" s="10">
        <v>59.9</v>
      </c>
      <c r="K109" s="10">
        <v>41</v>
      </c>
      <c r="L109" s="10">
        <v>45</v>
      </c>
      <c r="M109" s="10">
        <v>61.6</v>
      </c>
      <c r="N109" s="10">
        <v>38.299999999999997</v>
      </c>
      <c r="O109" s="10">
        <v>65.5</v>
      </c>
      <c r="P109" s="10">
        <v>69.900000000000006</v>
      </c>
      <c r="Q109" s="10" t="s">
        <v>25</v>
      </c>
      <c r="R109" s="10" t="s">
        <v>25</v>
      </c>
      <c r="S109" s="10" t="s">
        <v>25</v>
      </c>
      <c r="T109" s="10" t="s">
        <v>25</v>
      </c>
      <c r="U109" s="10" t="s">
        <v>25</v>
      </c>
      <c r="V109" s="10" t="s">
        <v>25</v>
      </c>
      <c r="W109" s="10" t="s">
        <v>25</v>
      </c>
      <c r="X109" s="12" t="s">
        <v>25</v>
      </c>
      <c r="Y109" s="13" t="s">
        <v>25</v>
      </c>
      <c r="Z109" s="23" t="s">
        <v>25</v>
      </c>
      <c r="AA109" s="23" t="s">
        <v>25</v>
      </c>
      <c r="AB109" s="11" t="s">
        <v>25</v>
      </c>
      <c r="AC109" s="4">
        <v>85.2</v>
      </c>
      <c r="AD109" s="4">
        <v>74.2</v>
      </c>
      <c r="AE109" s="4">
        <v>47.8</v>
      </c>
      <c r="AF109" s="4">
        <v>56.6</v>
      </c>
      <c r="AG109" s="10" t="str">
        <f>VLOOKUP(B109,'[1]Client GROUNDWATER - 1'!$A:$H,8,0)</f>
        <v>62.7</v>
      </c>
    </row>
    <row r="110" spans="1:33" x14ac:dyDescent="0.25">
      <c r="A110" s="53"/>
      <c r="B110" s="9" t="s">
        <v>144</v>
      </c>
      <c r="C110" s="4" t="s">
        <v>84</v>
      </c>
      <c r="D110" s="4">
        <v>1</v>
      </c>
      <c r="E110" s="4" t="s">
        <v>159</v>
      </c>
      <c r="F110" s="4">
        <v>73.5</v>
      </c>
      <c r="G110" s="4">
        <v>67.099999999999994</v>
      </c>
      <c r="H110" s="4">
        <v>54.8</v>
      </c>
      <c r="I110" s="4">
        <v>70</v>
      </c>
      <c r="J110" s="10">
        <v>55.6</v>
      </c>
      <c r="K110" s="10">
        <v>56.3</v>
      </c>
      <c r="L110" s="10">
        <v>69.2</v>
      </c>
      <c r="M110" s="10">
        <v>59</v>
      </c>
      <c r="N110" s="10">
        <v>77.5</v>
      </c>
      <c r="O110" s="10">
        <v>57.6</v>
      </c>
      <c r="P110" s="10">
        <v>67.099999999999994</v>
      </c>
      <c r="Q110" s="10">
        <v>67</v>
      </c>
      <c r="R110" s="10">
        <v>49.2</v>
      </c>
      <c r="S110" s="10">
        <v>66.8</v>
      </c>
      <c r="T110" s="10">
        <v>58.2</v>
      </c>
      <c r="U110" s="10">
        <v>55.4</v>
      </c>
      <c r="V110" s="4">
        <v>69.8</v>
      </c>
      <c r="W110" s="4">
        <v>52.6</v>
      </c>
      <c r="X110" s="12">
        <v>71.099999999999994</v>
      </c>
      <c r="Y110" s="11">
        <v>65.5</v>
      </c>
      <c r="Z110" s="23">
        <v>61.4</v>
      </c>
      <c r="AA110" s="10">
        <v>63.8</v>
      </c>
      <c r="AB110" s="11">
        <v>84.2</v>
      </c>
      <c r="AC110" s="4">
        <v>94.9</v>
      </c>
      <c r="AD110" s="4">
        <v>77.8</v>
      </c>
      <c r="AE110" s="4">
        <v>63.8</v>
      </c>
      <c r="AF110" s="4">
        <v>73.8</v>
      </c>
      <c r="AG110" s="10" t="str">
        <f>VLOOKUP(B110,'[1]Client GROUNDWATER - 1'!$A:$H,8,0)</f>
        <v>55.5</v>
      </c>
    </row>
    <row r="111" spans="1:33" x14ac:dyDescent="0.25">
      <c r="A111" s="53"/>
      <c r="B111" s="9" t="s">
        <v>145</v>
      </c>
      <c r="C111" s="4" t="s">
        <v>84</v>
      </c>
      <c r="D111" s="4">
        <v>1</v>
      </c>
      <c r="E111" s="4" t="s">
        <v>160</v>
      </c>
      <c r="F111" s="4">
        <v>87.2</v>
      </c>
      <c r="G111" s="4">
        <v>84.4</v>
      </c>
      <c r="H111" s="4">
        <v>83.2</v>
      </c>
      <c r="I111" s="4">
        <v>76.7</v>
      </c>
      <c r="J111" s="10">
        <v>69.7</v>
      </c>
      <c r="K111" s="10">
        <v>69.400000000000006</v>
      </c>
      <c r="L111" s="10">
        <v>79.2</v>
      </c>
      <c r="M111" s="10">
        <v>71</v>
      </c>
      <c r="N111" s="10">
        <v>63.3</v>
      </c>
      <c r="O111" s="10">
        <v>68.3</v>
      </c>
      <c r="P111" s="10">
        <v>85.4</v>
      </c>
      <c r="Q111" s="10">
        <v>87.3</v>
      </c>
      <c r="R111" s="10">
        <v>74.400000000000006</v>
      </c>
      <c r="S111" s="10">
        <v>89.6</v>
      </c>
      <c r="T111" s="10">
        <v>70.7</v>
      </c>
      <c r="U111" s="10">
        <v>81.2</v>
      </c>
      <c r="V111" s="4">
        <v>90.9</v>
      </c>
      <c r="W111" s="4">
        <v>57.6</v>
      </c>
      <c r="X111" s="12">
        <v>82.1</v>
      </c>
      <c r="Y111" s="11">
        <v>67.900000000000006</v>
      </c>
      <c r="Z111" s="23">
        <v>67.099999999999994</v>
      </c>
      <c r="AA111" s="10">
        <v>64.8</v>
      </c>
      <c r="AB111" s="11">
        <v>85.3</v>
      </c>
      <c r="AC111" s="4">
        <v>89.5</v>
      </c>
      <c r="AD111" s="4">
        <v>91.4</v>
      </c>
      <c r="AE111" s="4">
        <v>78.900000000000006</v>
      </c>
      <c r="AF111" s="4">
        <v>72.400000000000006</v>
      </c>
      <c r="AG111" s="10" t="str">
        <f>VLOOKUP(B111,'[1]Client GROUNDWATER - 1'!$A:$H,8,0)</f>
        <v>77.9</v>
      </c>
    </row>
    <row r="112" spans="1:33" x14ac:dyDescent="0.25">
      <c r="A112" s="53"/>
      <c r="B112" s="9" t="s">
        <v>146</v>
      </c>
      <c r="C112" s="4" t="s">
        <v>84</v>
      </c>
      <c r="D112" s="4">
        <v>1</v>
      </c>
      <c r="E112" s="4" t="s">
        <v>161</v>
      </c>
      <c r="F112" s="4">
        <v>90</v>
      </c>
      <c r="G112" s="4">
        <v>89.8</v>
      </c>
      <c r="H112" s="4">
        <v>92.9</v>
      </c>
      <c r="I112" s="4">
        <v>78.8</v>
      </c>
      <c r="J112" s="10">
        <v>80.900000000000006</v>
      </c>
      <c r="K112" s="10">
        <v>83</v>
      </c>
      <c r="L112" s="10">
        <v>93.6</v>
      </c>
      <c r="M112" s="10">
        <v>72.400000000000006</v>
      </c>
      <c r="N112" s="10">
        <v>84.5</v>
      </c>
      <c r="O112" s="10">
        <v>70.400000000000006</v>
      </c>
      <c r="P112" s="10">
        <v>93.1</v>
      </c>
      <c r="Q112" s="10">
        <v>74.3</v>
      </c>
      <c r="R112" s="10">
        <v>68.3</v>
      </c>
      <c r="S112" s="10">
        <v>79.3</v>
      </c>
      <c r="T112" s="10">
        <v>81</v>
      </c>
      <c r="U112" s="10">
        <v>83.8</v>
      </c>
      <c r="V112" s="4">
        <v>107</v>
      </c>
      <c r="W112" s="4">
        <v>62.6</v>
      </c>
      <c r="X112" s="12">
        <v>83.7</v>
      </c>
      <c r="Y112" s="11">
        <v>70.599999999999994</v>
      </c>
      <c r="Z112" s="23">
        <v>68.8</v>
      </c>
      <c r="AA112" s="10">
        <v>66.3</v>
      </c>
      <c r="AB112" s="11">
        <v>89.6</v>
      </c>
      <c r="AC112" s="4">
        <v>65</v>
      </c>
      <c r="AD112" s="4">
        <v>98.3</v>
      </c>
      <c r="AE112" s="4">
        <v>81.400000000000006</v>
      </c>
      <c r="AF112" s="4">
        <v>72.900000000000006</v>
      </c>
      <c r="AG112" s="10" t="str">
        <f>VLOOKUP(B112,'[1]Client GROUNDWATER - 1'!$A:$H,8,0)</f>
        <v>96.4</v>
      </c>
    </row>
    <row r="113" spans="1:33" x14ac:dyDescent="0.25">
      <c r="A113" s="53"/>
      <c r="B113" s="9" t="s">
        <v>147</v>
      </c>
      <c r="C113" s="4" t="s">
        <v>84</v>
      </c>
      <c r="D113" s="4">
        <v>2</v>
      </c>
      <c r="E113" s="4" t="s">
        <v>162</v>
      </c>
      <c r="F113" s="4">
        <v>87</v>
      </c>
      <c r="G113" s="4">
        <v>87.4</v>
      </c>
      <c r="H113" s="4">
        <v>116</v>
      </c>
      <c r="I113" s="4">
        <v>124</v>
      </c>
      <c r="J113" s="10">
        <v>116</v>
      </c>
      <c r="K113" s="10">
        <v>118</v>
      </c>
      <c r="L113" s="10">
        <v>130</v>
      </c>
      <c r="M113" s="10">
        <v>102</v>
      </c>
      <c r="N113" s="10">
        <v>90.6</v>
      </c>
      <c r="O113" s="10">
        <v>96.6</v>
      </c>
      <c r="P113" s="10">
        <v>128</v>
      </c>
      <c r="Q113" s="10">
        <v>103</v>
      </c>
      <c r="R113" s="10">
        <v>82.8</v>
      </c>
      <c r="S113" s="10">
        <v>101</v>
      </c>
      <c r="T113" s="10">
        <v>116</v>
      </c>
      <c r="U113" s="10">
        <v>101</v>
      </c>
      <c r="V113" s="4">
        <v>118</v>
      </c>
      <c r="W113" s="4">
        <v>102</v>
      </c>
      <c r="X113" s="12">
        <v>90.8</v>
      </c>
      <c r="Y113" s="11">
        <v>81.8</v>
      </c>
      <c r="Z113" s="23">
        <v>110</v>
      </c>
      <c r="AA113" s="10">
        <v>107</v>
      </c>
      <c r="AB113" s="11">
        <v>109</v>
      </c>
      <c r="AC113" s="4">
        <v>108</v>
      </c>
      <c r="AD113" s="4">
        <v>116</v>
      </c>
      <c r="AE113" s="4">
        <v>94.3</v>
      </c>
      <c r="AF113" s="4">
        <v>95.5</v>
      </c>
      <c r="AG113" s="10" t="str">
        <f>VLOOKUP(B113,'[1]Client GROUNDWATER - 1'!$A:$H,8,0)</f>
        <v>103</v>
      </c>
    </row>
    <row r="114" spans="1:33" x14ac:dyDescent="0.25">
      <c r="A114" s="53"/>
      <c r="B114" s="9" t="s">
        <v>148</v>
      </c>
      <c r="C114" s="4" t="s">
        <v>84</v>
      </c>
      <c r="D114" s="4">
        <v>2</v>
      </c>
      <c r="E114" s="4" t="s">
        <v>163</v>
      </c>
      <c r="F114" s="4" t="s">
        <v>164</v>
      </c>
      <c r="G114" s="4">
        <v>86.2</v>
      </c>
      <c r="H114" s="4">
        <v>100</v>
      </c>
      <c r="I114" s="4">
        <v>108</v>
      </c>
      <c r="J114" s="10">
        <v>100</v>
      </c>
      <c r="K114" s="10">
        <v>104</v>
      </c>
      <c r="L114" s="10">
        <v>106</v>
      </c>
      <c r="M114" s="10">
        <v>110</v>
      </c>
      <c r="N114" s="10">
        <v>111</v>
      </c>
      <c r="O114" s="10">
        <v>96.8</v>
      </c>
      <c r="P114" s="10">
        <v>110</v>
      </c>
      <c r="Q114" s="10">
        <v>116</v>
      </c>
      <c r="R114" s="10">
        <v>102</v>
      </c>
      <c r="S114" s="10">
        <v>108</v>
      </c>
      <c r="T114" s="10">
        <v>104</v>
      </c>
      <c r="U114" s="10">
        <v>104</v>
      </c>
      <c r="V114" s="4">
        <v>98.5</v>
      </c>
      <c r="W114" s="4">
        <v>111</v>
      </c>
      <c r="X114" s="12">
        <v>105</v>
      </c>
      <c r="Y114" s="11">
        <v>77.599999999999994</v>
      </c>
      <c r="Z114" s="23">
        <v>104</v>
      </c>
      <c r="AA114" s="10">
        <v>106</v>
      </c>
      <c r="AB114" s="11">
        <v>102</v>
      </c>
      <c r="AC114" s="4">
        <v>95.6</v>
      </c>
      <c r="AD114" s="4">
        <v>113</v>
      </c>
      <c r="AE114" s="4">
        <v>103</v>
      </c>
      <c r="AF114" s="4">
        <v>90.2</v>
      </c>
      <c r="AG114" s="10" t="str">
        <f>VLOOKUP(B114,'[1]Client GROUNDWATER - 1'!$A:$H,8,0)</f>
        <v>110</v>
      </c>
    </row>
    <row r="115" spans="1:33" x14ac:dyDescent="0.25">
      <c r="A115" s="54"/>
      <c r="B115" s="9" t="s">
        <v>149</v>
      </c>
      <c r="C115" s="4" t="s">
        <v>84</v>
      </c>
      <c r="D115" s="4">
        <v>2</v>
      </c>
      <c r="E115" s="4" t="s">
        <v>165</v>
      </c>
      <c r="F115" s="4" t="s">
        <v>166</v>
      </c>
      <c r="G115" s="4">
        <v>90.9</v>
      </c>
      <c r="H115" s="4">
        <v>112</v>
      </c>
      <c r="I115" s="4">
        <v>119</v>
      </c>
      <c r="J115" s="10">
        <v>93.8</v>
      </c>
      <c r="K115" s="10">
        <v>107</v>
      </c>
      <c r="L115" s="10">
        <v>105</v>
      </c>
      <c r="M115" s="10">
        <v>109</v>
      </c>
      <c r="N115" s="10">
        <v>106</v>
      </c>
      <c r="O115" s="10">
        <v>101</v>
      </c>
      <c r="P115" s="10">
        <v>98.8</v>
      </c>
      <c r="Q115" s="10">
        <v>117</v>
      </c>
      <c r="R115" s="10">
        <v>95.2</v>
      </c>
      <c r="S115" s="10">
        <v>115</v>
      </c>
      <c r="T115" s="10">
        <v>100</v>
      </c>
      <c r="U115" s="10">
        <v>101</v>
      </c>
      <c r="V115" s="4">
        <v>105</v>
      </c>
      <c r="W115" s="4">
        <v>98.1</v>
      </c>
      <c r="X115" s="12">
        <v>130</v>
      </c>
      <c r="Y115" s="11">
        <v>82.1</v>
      </c>
      <c r="Z115" s="23">
        <v>95.9</v>
      </c>
      <c r="AA115" s="10">
        <v>112</v>
      </c>
      <c r="AB115" s="11">
        <v>95.1</v>
      </c>
      <c r="AC115" s="4">
        <v>96.2</v>
      </c>
      <c r="AD115" s="4">
        <v>101</v>
      </c>
      <c r="AE115" s="4">
        <v>104</v>
      </c>
      <c r="AF115" s="4">
        <v>105</v>
      </c>
      <c r="AG115" s="10" t="str">
        <f>VLOOKUP(B115,'[1]Client GROUNDWATER - 1'!$A:$H,8,0)</f>
        <v>106</v>
      </c>
    </row>
  </sheetData>
  <autoFilter ref="A3:D3" xr:uid="{00000000-0001-0000-0200-000000000000}"/>
  <mergeCells count="6">
    <mergeCell ref="A97:A115"/>
    <mergeCell ref="A4:A6"/>
    <mergeCell ref="A7:A63"/>
    <mergeCell ref="A64:A66"/>
    <mergeCell ref="A67:A84"/>
    <mergeCell ref="A85:A96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9D87-4791-4973-8F40-3A0900897BC8}">
  <sheetPr codeName="Sheet9"/>
  <dimension ref="A1:AG115"/>
  <sheetViews>
    <sheetView zoomScale="85" zoomScaleNormal="85" workbookViewId="0">
      <pane xSplit="4" ySplit="3" topLeftCell="O63" activePane="bottomRight" state="frozen"/>
      <selection pane="topRight" activeCell="K1" sqref="K1"/>
      <selection pane="bottomLeft" activeCell="A4" sqref="A4"/>
      <selection pane="bottomRight" activeCell="AK30" sqref="AK30"/>
    </sheetView>
  </sheetViews>
  <sheetFormatPr defaultRowHeight="12.5" x14ac:dyDescent="0.25"/>
  <cols>
    <col min="1" max="1" width="16.1796875" customWidth="1"/>
    <col min="2" max="2" width="41.453125" bestFit="1" customWidth="1"/>
    <col min="3" max="3" width="12.26953125" style="2" customWidth="1"/>
    <col min="4" max="4" width="21.54296875" style="2" customWidth="1"/>
    <col min="5" max="5" width="14.453125" bestFit="1" customWidth="1"/>
    <col min="6" max="10" width="15.453125" bestFit="1" customWidth="1"/>
    <col min="11" max="12" width="13.81640625" bestFit="1" customWidth="1"/>
    <col min="13" max="13" width="11.1796875" customWidth="1"/>
    <col min="14" max="14" width="11.54296875" bestFit="1" customWidth="1"/>
    <col min="15" max="15" width="10.453125" bestFit="1" customWidth="1"/>
    <col min="16" max="16" width="11.54296875" bestFit="1" customWidth="1"/>
    <col min="17" max="17" width="10.453125" bestFit="1" customWidth="1"/>
    <col min="18" max="18" width="11.54296875" bestFit="1" customWidth="1"/>
    <col min="19" max="19" width="10.453125" bestFit="1" customWidth="1"/>
    <col min="20" max="20" width="10.54296875" bestFit="1" customWidth="1"/>
    <col min="21" max="22" width="9.54296875" bestFit="1" customWidth="1"/>
    <col min="23" max="23" width="10.54296875" bestFit="1" customWidth="1"/>
    <col min="24" max="24" width="10.81640625" bestFit="1" customWidth="1"/>
    <col min="25" max="26" width="10.54296875" bestFit="1" customWidth="1"/>
    <col min="27" max="27" width="10.54296875" style="2" bestFit="1" customWidth="1"/>
    <col min="28" max="28" width="10.54296875" bestFit="1" customWidth="1"/>
    <col min="29" max="31" width="9.54296875" bestFit="1" customWidth="1"/>
    <col min="32" max="32" width="10.54296875" bestFit="1" customWidth="1"/>
    <col min="33" max="33" width="9.54296875" bestFit="1" customWidth="1"/>
  </cols>
  <sheetData>
    <row r="1" spans="1:33" ht="30.75" customHeight="1" x14ac:dyDescent="0.25">
      <c r="A1" s="5" t="s">
        <v>167</v>
      </c>
      <c r="C1" s="1"/>
    </row>
    <row r="2" spans="1:33" ht="30.75" customHeight="1" x14ac:dyDescent="0.25">
      <c r="A2" s="5" t="s">
        <v>1</v>
      </c>
      <c r="C2" s="1"/>
      <c r="D2" s="28"/>
    </row>
    <row r="3" spans="1:33" ht="30" customHeight="1" x14ac:dyDescent="0.25">
      <c r="A3" s="6" t="s">
        <v>2</v>
      </c>
      <c r="B3" s="6" t="s">
        <v>3</v>
      </c>
      <c r="C3" s="3" t="s">
        <v>4</v>
      </c>
      <c r="D3" s="7" t="s">
        <v>5</v>
      </c>
      <c r="E3" s="8">
        <v>44503</v>
      </c>
      <c r="F3" s="8">
        <v>44514</v>
      </c>
      <c r="G3" s="8">
        <v>44517</v>
      </c>
      <c r="H3" s="8">
        <v>44521</v>
      </c>
      <c r="I3" s="8">
        <v>44524</v>
      </c>
      <c r="J3" s="8">
        <v>44528</v>
      </c>
      <c r="K3" s="8">
        <v>44531</v>
      </c>
      <c r="L3" s="8">
        <v>44538</v>
      </c>
      <c r="M3" s="8">
        <v>44570</v>
      </c>
      <c r="N3" s="8">
        <v>44587</v>
      </c>
      <c r="O3" s="8">
        <v>44601</v>
      </c>
      <c r="P3" s="8">
        <v>44615</v>
      </c>
      <c r="Q3" s="8">
        <v>44629</v>
      </c>
      <c r="R3" s="8">
        <v>44643</v>
      </c>
      <c r="S3" s="8">
        <v>44657</v>
      </c>
      <c r="T3" s="8">
        <v>44762</v>
      </c>
      <c r="U3" s="8">
        <v>44871</v>
      </c>
      <c r="V3" s="8">
        <v>44928</v>
      </c>
      <c r="W3" s="8">
        <v>45042</v>
      </c>
      <c r="X3" s="8">
        <v>45133</v>
      </c>
      <c r="Y3" s="8">
        <v>45223</v>
      </c>
      <c r="Z3" s="22">
        <v>45305</v>
      </c>
      <c r="AA3" s="20">
        <v>45434</v>
      </c>
      <c r="AB3" s="20">
        <v>45497</v>
      </c>
      <c r="AC3" s="8">
        <v>45571</v>
      </c>
      <c r="AD3" s="8">
        <v>45664</v>
      </c>
      <c r="AE3" s="40">
        <v>45748</v>
      </c>
      <c r="AF3" s="44">
        <v>45868</v>
      </c>
      <c r="AG3" s="8">
        <v>45935</v>
      </c>
    </row>
    <row r="4" spans="1:33" x14ac:dyDescent="0.25">
      <c r="A4" s="57" t="s">
        <v>168</v>
      </c>
      <c r="B4" s="25" t="s">
        <v>169</v>
      </c>
      <c r="C4" s="4" t="s">
        <v>170</v>
      </c>
      <c r="D4" s="26" t="s">
        <v>175</v>
      </c>
      <c r="E4" s="8"/>
      <c r="F4" s="8"/>
      <c r="G4" s="8"/>
      <c r="H4" s="8"/>
      <c r="I4" s="8"/>
      <c r="J4" s="8"/>
      <c r="K4" s="26" t="s">
        <v>175</v>
      </c>
      <c r="L4" s="26" t="s">
        <v>175</v>
      </c>
      <c r="M4" s="26" t="s">
        <v>175</v>
      </c>
      <c r="N4" s="26" t="s">
        <v>175</v>
      </c>
      <c r="O4" s="26" t="s">
        <v>175</v>
      </c>
      <c r="P4" s="26" t="s">
        <v>175</v>
      </c>
      <c r="Q4" s="26" t="s">
        <v>175</v>
      </c>
      <c r="R4" s="26" t="s">
        <v>175</v>
      </c>
      <c r="S4" s="26" t="s">
        <v>175</v>
      </c>
      <c r="T4" s="26" t="s">
        <v>175</v>
      </c>
      <c r="U4" s="26" t="s">
        <v>175</v>
      </c>
      <c r="V4" s="26" t="s">
        <v>175</v>
      </c>
      <c r="W4" s="26" t="s">
        <v>175</v>
      </c>
      <c r="X4" s="26" t="s">
        <v>175</v>
      </c>
      <c r="Y4" s="26" t="s">
        <v>175</v>
      </c>
      <c r="Z4" s="26" t="s">
        <v>175</v>
      </c>
      <c r="AA4" s="26" t="s">
        <v>175</v>
      </c>
      <c r="AB4" s="26" t="s">
        <v>175</v>
      </c>
      <c r="AC4" s="4">
        <v>14.41</v>
      </c>
      <c r="AD4" s="4">
        <v>14.352</v>
      </c>
      <c r="AE4" s="4">
        <v>14.356999999999999</v>
      </c>
      <c r="AF4" s="43">
        <v>14.371</v>
      </c>
      <c r="AG4" s="4">
        <v>14.403</v>
      </c>
    </row>
    <row r="5" spans="1:33" ht="24" customHeight="1" x14ac:dyDescent="0.25">
      <c r="A5" s="58"/>
      <c r="B5" s="25" t="s">
        <v>171</v>
      </c>
      <c r="C5" s="4" t="s">
        <v>172</v>
      </c>
      <c r="D5" s="26" t="s">
        <v>175</v>
      </c>
      <c r="E5" s="8"/>
      <c r="F5" s="8"/>
      <c r="G5" s="8"/>
      <c r="H5" s="8"/>
      <c r="I5" s="8"/>
      <c r="J5" s="8"/>
      <c r="K5" s="26" t="s">
        <v>175</v>
      </c>
      <c r="L5" s="26" t="s">
        <v>175</v>
      </c>
      <c r="M5" s="26" t="s">
        <v>175</v>
      </c>
      <c r="N5" s="26" t="s">
        <v>175</v>
      </c>
      <c r="O5" s="26" t="s">
        <v>175</v>
      </c>
      <c r="P5" s="26" t="s">
        <v>175</v>
      </c>
      <c r="Q5" s="26" t="s">
        <v>175</v>
      </c>
      <c r="R5" s="26" t="s">
        <v>175</v>
      </c>
      <c r="S5" s="26" t="s">
        <v>175</v>
      </c>
      <c r="T5" s="26" t="s">
        <v>175</v>
      </c>
      <c r="U5" s="26" t="s">
        <v>175</v>
      </c>
      <c r="V5" s="26" t="s">
        <v>175</v>
      </c>
      <c r="W5" s="26" t="s">
        <v>175</v>
      </c>
      <c r="X5" s="26" t="s">
        <v>175</v>
      </c>
      <c r="Y5" s="26" t="s">
        <v>175</v>
      </c>
      <c r="Z5" s="26" t="s">
        <v>175</v>
      </c>
      <c r="AA5" s="26" t="s">
        <v>175</v>
      </c>
      <c r="AB5" s="26" t="s">
        <v>175</v>
      </c>
      <c r="AC5" s="4">
        <v>55.92</v>
      </c>
      <c r="AD5" s="4">
        <f>65970/1000</f>
        <v>65.97</v>
      </c>
      <c r="AE5" s="4">
        <v>65.91</v>
      </c>
      <c r="AF5" s="43">
        <v>65.97</v>
      </c>
      <c r="AG5" s="4">
        <v>65.900000000000006</v>
      </c>
    </row>
    <row r="6" spans="1:33" x14ac:dyDescent="0.25">
      <c r="A6" s="59"/>
      <c r="B6" s="25" t="s">
        <v>173</v>
      </c>
      <c r="C6" s="4" t="s">
        <v>174</v>
      </c>
      <c r="D6" s="26" t="s">
        <v>175</v>
      </c>
      <c r="E6" s="8"/>
      <c r="F6" s="8"/>
      <c r="G6" s="8"/>
      <c r="H6" s="8"/>
      <c r="I6" s="8"/>
      <c r="J6" s="8"/>
      <c r="K6" s="26" t="s">
        <v>175</v>
      </c>
      <c r="L6" s="26" t="s">
        <v>175</v>
      </c>
      <c r="M6" s="26" t="s">
        <v>175</v>
      </c>
      <c r="N6" s="26" t="s">
        <v>175</v>
      </c>
      <c r="O6" s="26" t="s">
        <v>175</v>
      </c>
      <c r="P6" s="26" t="s">
        <v>175</v>
      </c>
      <c r="Q6" s="26" t="s">
        <v>175</v>
      </c>
      <c r="R6" s="26" t="s">
        <v>175</v>
      </c>
      <c r="S6" s="26" t="s">
        <v>175</v>
      </c>
      <c r="T6" s="26" t="s">
        <v>175</v>
      </c>
      <c r="U6" s="26" t="s">
        <v>175</v>
      </c>
      <c r="V6" s="26" t="s">
        <v>175</v>
      </c>
      <c r="W6" s="26" t="s">
        <v>175</v>
      </c>
      <c r="X6" s="26" t="s">
        <v>175</v>
      </c>
      <c r="Y6" s="26" t="s">
        <v>175</v>
      </c>
      <c r="Z6" s="26" t="s">
        <v>175</v>
      </c>
      <c r="AA6" s="26" t="s">
        <v>175</v>
      </c>
      <c r="AB6" s="26" t="s">
        <v>175</v>
      </c>
      <c r="AC6" s="4">
        <v>1.75</v>
      </c>
      <c r="AD6" s="4">
        <v>1.06</v>
      </c>
      <c r="AE6" s="4">
        <v>0.96</v>
      </c>
      <c r="AF6" s="43">
        <v>0.52</v>
      </c>
      <c r="AG6" s="10">
        <v>1.69</v>
      </c>
    </row>
    <row r="7" spans="1:33" ht="12.75" customHeight="1" x14ac:dyDescent="0.25">
      <c r="A7" s="45" t="s">
        <v>13</v>
      </c>
      <c r="B7" s="9" t="s">
        <v>14</v>
      </c>
      <c r="C7" s="4" t="s">
        <v>15</v>
      </c>
      <c r="D7" s="4">
        <v>0.01</v>
      </c>
      <c r="E7" s="4">
        <v>7.51</v>
      </c>
      <c r="F7" s="4">
        <v>7.43</v>
      </c>
      <c r="G7" s="4">
        <v>7.43</v>
      </c>
      <c r="H7" s="4">
        <v>7.03</v>
      </c>
      <c r="I7" s="4">
        <v>7.55</v>
      </c>
      <c r="J7" s="10">
        <v>7.58</v>
      </c>
      <c r="K7" s="10">
        <v>7.49</v>
      </c>
      <c r="L7" s="10">
        <v>7.27</v>
      </c>
      <c r="M7" s="10">
        <v>7.64</v>
      </c>
      <c r="N7" s="10">
        <v>7.33</v>
      </c>
      <c r="O7" s="10">
        <v>7.44</v>
      </c>
      <c r="P7" s="10">
        <v>7.5</v>
      </c>
      <c r="Q7" s="10">
        <v>7.62</v>
      </c>
      <c r="R7" s="10">
        <v>7.24</v>
      </c>
      <c r="S7" s="10">
        <v>7.06</v>
      </c>
      <c r="T7" s="10">
        <v>7.4</v>
      </c>
      <c r="U7" s="10">
        <v>7.6</v>
      </c>
      <c r="V7" s="4">
        <v>6.96</v>
      </c>
      <c r="W7" s="4">
        <v>7.56</v>
      </c>
      <c r="X7" s="14">
        <v>7.07</v>
      </c>
      <c r="Y7" s="14">
        <v>7.49</v>
      </c>
      <c r="Z7" s="23">
        <v>7.29</v>
      </c>
      <c r="AA7" s="10">
        <v>7.47</v>
      </c>
      <c r="AB7" s="11">
        <v>7.2</v>
      </c>
      <c r="AC7" s="27">
        <v>7.66</v>
      </c>
      <c r="AD7" s="27">
        <v>7.13</v>
      </c>
      <c r="AE7" s="4">
        <v>7.18</v>
      </c>
      <c r="AF7" s="43">
        <v>6.97</v>
      </c>
      <c r="AG7" s="10" t="str">
        <f>VLOOKUP(B7,'[1]Client GROUNDWATER - 1'!$A:$I,9,0)</f>
        <v>7.45</v>
      </c>
    </row>
    <row r="8" spans="1:33" x14ac:dyDescent="0.25">
      <c r="A8" s="46"/>
      <c r="B8" s="9" t="s">
        <v>16</v>
      </c>
      <c r="C8" s="4" t="s">
        <v>17</v>
      </c>
      <c r="D8" s="4">
        <v>1</v>
      </c>
      <c r="E8" s="4">
        <v>1120</v>
      </c>
      <c r="F8" s="4">
        <v>1110</v>
      </c>
      <c r="G8" s="4">
        <v>1100</v>
      </c>
      <c r="H8" s="4">
        <v>1070</v>
      </c>
      <c r="I8" s="4">
        <v>1090</v>
      </c>
      <c r="J8" s="10">
        <v>1100</v>
      </c>
      <c r="K8" s="10">
        <v>1090</v>
      </c>
      <c r="L8" s="10">
        <v>1040</v>
      </c>
      <c r="M8" s="10">
        <v>1110</v>
      </c>
      <c r="N8" s="10">
        <v>1080</v>
      </c>
      <c r="O8" s="10">
        <v>1060</v>
      </c>
      <c r="P8" s="10">
        <v>1110</v>
      </c>
      <c r="Q8" s="10">
        <v>1120</v>
      </c>
      <c r="R8" s="10">
        <v>1040</v>
      </c>
      <c r="S8" s="10">
        <v>1060</v>
      </c>
      <c r="T8" s="10">
        <v>1120</v>
      </c>
      <c r="U8" s="10">
        <v>1120</v>
      </c>
      <c r="V8" s="4">
        <v>966</v>
      </c>
      <c r="W8" s="4">
        <v>1090</v>
      </c>
      <c r="X8" s="14">
        <v>1100</v>
      </c>
      <c r="Y8" s="14">
        <v>1120</v>
      </c>
      <c r="Z8" s="23">
        <v>1090</v>
      </c>
      <c r="AA8" s="10">
        <v>1070</v>
      </c>
      <c r="AB8" s="11">
        <v>1100</v>
      </c>
      <c r="AC8" s="27">
        <v>1090</v>
      </c>
      <c r="AD8" s="27">
        <v>1020</v>
      </c>
      <c r="AE8" s="4">
        <v>1050</v>
      </c>
      <c r="AF8" s="43">
        <v>1060</v>
      </c>
      <c r="AG8" s="10" t="str">
        <f>VLOOKUP(B8,'[1]Client GROUNDWATER - 1'!$A:$I,9,0)</f>
        <v>1100</v>
      </c>
    </row>
    <row r="9" spans="1:33" x14ac:dyDescent="0.25">
      <c r="A9" s="46"/>
      <c r="B9" s="9" t="s">
        <v>18</v>
      </c>
      <c r="C9" s="4" t="s">
        <v>19</v>
      </c>
      <c r="D9" s="4">
        <v>10</v>
      </c>
      <c r="E9" s="4">
        <v>717</v>
      </c>
      <c r="F9" s="4">
        <v>600</v>
      </c>
      <c r="G9" s="4">
        <v>582</v>
      </c>
      <c r="H9" s="4">
        <v>814</v>
      </c>
      <c r="I9" s="4">
        <v>790</v>
      </c>
      <c r="J9" s="10">
        <v>716</v>
      </c>
      <c r="K9" s="10">
        <v>712</v>
      </c>
      <c r="L9" s="10">
        <v>748</v>
      </c>
      <c r="M9" s="10">
        <v>792</v>
      </c>
      <c r="N9" s="10">
        <v>698</v>
      </c>
      <c r="O9" s="10">
        <v>700</v>
      </c>
      <c r="P9" s="10">
        <v>791</v>
      </c>
      <c r="Q9" s="10">
        <v>756</v>
      </c>
      <c r="R9" s="10">
        <v>689</v>
      </c>
      <c r="S9" s="10">
        <v>708</v>
      </c>
      <c r="T9" s="10">
        <v>678</v>
      </c>
      <c r="U9" s="10">
        <v>588</v>
      </c>
      <c r="V9" s="4">
        <v>595</v>
      </c>
      <c r="W9" s="4">
        <v>660</v>
      </c>
      <c r="X9" s="14">
        <v>660</v>
      </c>
      <c r="Y9" s="14">
        <v>638</v>
      </c>
      <c r="Z9" s="23">
        <v>709</v>
      </c>
      <c r="AA9" s="10">
        <v>678</v>
      </c>
      <c r="AB9" s="11">
        <v>680</v>
      </c>
      <c r="AC9" s="27">
        <v>623</v>
      </c>
      <c r="AD9" s="27">
        <v>705</v>
      </c>
      <c r="AE9" s="4">
        <v>684</v>
      </c>
      <c r="AF9" s="43">
        <v>670</v>
      </c>
      <c r="AG9" s="10" t="str">
        <f>VLOOKUP(B9,'[1]Client GROUNDWATER - 1'!$A:$I,9,0)</f>
        <v>639</v>
      </c>
    </row>
    <row r="10" spans="1:33" x14ac:dyDescent="0.25">
      <c r="A10" s="46"/>
      <c r="B10" s="9" t="s">
        <v>20</v>
      </c>
      <c r="C10" s="4" t="s">
        <v>19</v>
      </c>
      <c r="D10" s="4">
        <v>1</v>
      </c>
      <c r="E10" s="4" t="s">
        <v>21</v>
      </c>
      <c r="F10" s="4">
        <v>1</v>
      </c>
      <c r="G10" s="4" t="s">
        <v>22</v>
      </c>
      <c r="H10" s="4">
        <v>1</v>
      </c>
      <c r="I10" s="4" t="s">
        <v>22</v>
      </c>
      <c r="J10" s="4" t="s">
        <v>22</v>
      </c>
      <c r="K10" s="4" t="s">
        <v>22</v>
      </c>
      <c r="L10" s="4">
        <v>1</v>
      </c>
      <c r="M10" s="4">
        <v>2</v>
      </c>
      <c r="N10" s="4">
        <v>5</v>
      </c>
      <c r="O10" s="4">
        <v>6</v>
      </c>
      <c r="P10" s="4">
        <v>2</v>
      </c>
      <c r="Q10" s="4">
        <v>3</v>
      </c>
      <c r="R10" s="4">
        <v>7</v>
      </c>
      <c r="S10" s="4">
        <v>2</v>
      </c>
      <c r="T10" s="10" t="s">
        <v>22</v>
      </c>
      <c r="U10" s="10" t="s">
        <v>22</v>
      </c>
      <c r="V10" s="4">
        <v>4</v>
      </c>
      <c r="W10" s="4">
        <v>15</v>
      </c>
      <c r="X10" s="14">
        <v>20</v>
      </c>
      <c r="Y10" s="14">
        <v>29</v>
      </c>
      <c r="Z10" s="23">
        <v>9</v>
      </c>
      <c r="AA10" s="10" t="s">
        <v>22</v>
      </c>
      <c r="AB10" s="11">
        <v>4</v>
      </c>
      <c r="AC10" s="27">
        <v>4</v>
      </c>
      <c r="AD10" s="27">
        <v>10</v>
      </c>
      <c r="AE10" s="4" t="s">
        <v>22</v>
      </c>
      <c r="AF10" s="43" t="s">
        <v>22</v>
      </c>
      <c r="AG10" s="10" t="str">
        <f>VLOOKUP(B10,'[1]Client GROUNDWATER - 1'!$A:$I,9,0)</f>
        <v>1</v>
      </c>
    </row>
    <row r="11" spans="1:33" x14ac:dyDescent="0.25">
      <c r="A11" s="46"/>
      <c r="B11" s="9" t="s">
        <v>23</v>
      </c>
      <c r="C11" s="4" t="s">
        <v>24</v>
      </c>
      <c r="D11" s="4">
        <v>0.1</v>
      </c>
      <c r="E11" s="4">
        <v>0.3</v>
      </c>
      <c r="F11" s="4">
        <v>0.31</v>
      </c>
      <c r="G11" s="4">
        <v>0.36</v>
      </c>
      <c r="H11" s="4">
        <v>0.31</v>
      </c>
      <c r="I11" s="4">
        <v>0.31</v>
      </c>
      <c r="J11" s="4">
        <v>0.25</v>
      </c>
      <c r="K11" s="4">
        <v>0.32</v>
      </c>
      <c r="L11" s="4">
        <v>0.27</v>
      </c>
      <c r="M11" s="4">
        <v>0.27</v>
      </c>
      <c r="N11" s="4">
        <v>0.3</v>
      </c>
      <c r="O11" s="4">
        <v>0.25</v>
      </c>
      <c r="P11" s="4">
        <v>0.3</v>
      </c>
      <c r="Q11" s="4">
        <v>0.34</v>
      </c>
      <c r="R11" s="4" t="s">
        <v>25</v>
      </c>
      <c r="S11" s="4">
        <v>0.31</v>
      </c>
      <c r="T11" s="10">
        <v>0.32</v>
      </c>
      <c r="U11" s="10">
        <v>0.25</v>
      </c>
      <c r="V11" s="4">
        <v>0.43</v>
      </c>
      <c r="W11" s="4">
        <v>0.28000000000000003</v>
      </c>
      <c r="X11" s="11">
        <v>0.28000000000000003</v>
      </c>
      <c r="Y11" s="14">
        <v>0.34</v>
      </c>
      <c r="Z11" s="23" t="s">
        <v>25</v>
      </c>
      <c r="AA11" s="10">
        <v>0.32</v>
      </c>
      <c r="AB11" s="11">
        <v>0.33</v>
      </c>
      <c r="AC11" s="27">
        <v>0.28999999999999998</v>
      </c>
      <c r="AD11" s="27">
        <v>0.32</v>
      </c>
      <c r="AE11" s="4">
        <v>0.21</v>
      </c>
      <c r="AF11" s="43">
        <v>0.26</v>
      </c>
      <c r="AG11" s="10">
        <v>0.32</v>
      </c>
    </row>
    <row r="12" spans="1:33" x14ac:dyDescent="0.25">
      <c r="A12" s="46"/>
      <c r="B12" s="9" t="s">
        <v>26</v>
      </c>
      <c r="C12" s="4" t="s">
        <v>19</v>
      </c>
      <c r="D12" s="4">
        <v>1</v>
      </c>
      <c r="E12" s="4" t="s">
        <v>22</v>
      </c>
      <c r="F12" s="4" t="s">
        <v>22</v>
      </c>
      <c r="G12" s="4" t="s">
        <v>22</v>
      </c>
      <c r="H12" s="4" t="s">
        <v>22</v>
      </c>
      <c r="I12" s="4" t="s">
        <v>22</v>
      </c>
      <c r="J12" s="10" t="s">
        <v>22</v>
      </c>
      <c r="K12" s="10" t="s">
        <v>22</v>
      </c>
      <c r="L12" s="10" t="s">
        <v>22</v>
      </c>
      <c r="M12" s="10" t="s">
        <v>22</v>
      </c>
      <c r="N12" s="10" t="s">
        <v>22</v>
      </c>
      <c r="O12" s="10" t="s">
        <v>22</v>
      </c>
      <c r="P12" s="10" t="s">
        <v>22</v>
      </c>
      <c r="Q12" s="10" t="s">
        <v>22</v>
      </c>
      <c r="R12" s="10" t="s">
        <v>22</v>
      </c>
      <c r="S12" s="10" t="s">
        <v>22</v>
      </c>
      <c r="T12" s="10" t="s">
        <v>22</v>
      </c>
      <c r="U12" s="10" t="s">
        <v>22</v>
      </c>
      <c r="V12" s="4" t="s">
        <v>22</v>
      </c>
      <c r="W12" s="4" t="s">
        <v>22</v>
      </c>
      <c r="X12" s="11" t="s">
        <v>22</v>
      </c>
      <c r="Y12" s="11" t="s">
        <v>22</v>
      </c>
      <c r="Z12" s="23" t="s">
        <v>22</v>
      </c>
      <c r="AA12" s="10" t="s">
        <v>22</v>
      </c>
      <c r="AB12" s="11" t="s">
        <v>22</v>
      </c>
      <c r="AC12" s="4" t="s">
        <v>22</v>
      </c>
      <c r="AD12" s="4" t="s">
        <v>22</v>
      </c>
      <c r="AE12" s="4" t="s">
        <v>22</v>
      </c>
      <c r="AF12" s="43" t="s">
        <v>22</v>
      </c>
      <c r="AG12" s="10" t="str">
        <f>VLOOKUP(B12,'[1]Client GROUNDWATER - 1'!$A:$I,9,0)</f>
        <v>&lt;1</v>
      </c>
    </row>
    <row r="13" spans="1:33" x14ac:dyDescent="0.25">
      <c r="A13" s="46"/>
      <c r="B13" s="9" t="s">
        <v>27</v>
      </c>
      <c r="C13" s="4" t="s">
        <v>19</v>
      </c>
      <c r="D13" s="4">
        <v>1</v>
      </c>
      <c r="E13" s="4" t="s">
        <v>22</v>
      </c>
      <c r="F13" s="4" t="s">
        <v>22</v>
      </c>
      <c r="G13" s="4" t="s">
        <v>22</v>
      </c>
      <c r="H13" s="4" t="s">
        <v>22</v>
      </c>
      <c r="I13" s="4" t="s">
        <v>22</v>
      </c>
      <c r="J13" s="10" t="s">
        <v>22</v>
      </c>
      <c r="K13" s="10" t="s">
        <v>22</v>
      </c>
      <c r="L13" s="10" t="s">
        <v>22</v>
      </c>
      <c r="M13" s="10" t="s">
        <v>22</v>
      </c>
      <c r="N13" s="10" t="s">
        <v>22</v>
      </c>
      <c r="O13" s="10" t="s">
        <v>22</v>
      </c>
      <c r="P13" s="10" t="s">
        <v>22</v>
      </c>
      <c r="Q13" s="10" t="s">
        <v>22</v>
      </c>
      <c r="R13" s="10" t="s">
        <v>22</v>
      </c>
      <c r="S13" s="10" t="s">
        <v>22</v>
      </c>
      <c r="T13" s="10" t="s">
        <v>22</v>
      </c>
      <c r="U13" s="10" t="s">
        <v>22</v>
      </c>
      <c r="V13" s="4" t="s">
        <v>22</v>
      </c>
      <c r="W13" s="4" t="s">
        <v>22</v>
      </c>
      <c r="X13" s="11" t="s">
        <v>22</v>
      </c>
      <c r="Y13" s="11" t="s">
        <v>22</v>
      </c>
      <c r="Z13" s="23" t="s">
        <v>22</v>
      </c>
      <c r="AA13" s="10" t="s">
        <v>22</v>
      </c>
      <c r="AB13" s="11" t="s">
        <v>22</v>
      </c>
      <c r="AC13" s="4" t="s">
        <v>22</v>
      </c>
      <c r="AD13" s="4" t="s">
        <v>22</v>
      </c>
      <c r="AE13" s="4" t="s">
        <v>22</v>
      </c>
      <c r="AF13" s="43" t="s">
        <v>22</v>
      </c>
      <c r="AG13" s="10" t="str">
        <f>VLOOKUP(B13,'[1]Client GROUNDWATER - 1'!$A:$I,9,0)</f>
        <v>&lt;1</v>
      </c>
    </row>
    <row r="14" spans="1:33" x14ac:dyDescent="0.25">
      <c r="A14" s="46"/>
      <c r="B14" s="9" t="s">
        <v>28</v>
      </c>
      <c r="C14" s="4" t="s">
        <v>19</v>
      </c>
      <c r="D14" s="4">
        <v>1</v>
      </c>
      <c r="E14" s="4">
        <v>493</v>
      </c>
      <c r="F14" s="4">
        <v>484</v>
      </c>
      <c r="G14" s="4">
        <v>390</v>
      </c>
      <c r="H14" s="4">
        <v>497</v>
      </c>
      <c r="I14" s="4">
        <v>490</v>
      </c>
      <c r="J14" s="10">
        <v>369</v>
      </c>
      <c r="K14" s="10">
        <v>492</v>
      </c>
      <c r="L14" s="10">
        <v>496</v>
      </c>
      <c r="M14" s="10">
        <v>482</v>
      </c>
      <c r="N14" s="10">
        <v>470</v>
      </c>
      <c r="O14" s="10">
        <v>486</v>
      </c>
      <c r="P14" s="10">
        <v>482</v>
      </c>
      <c r="Q14" s="10">
        <v>464</v>
      </c>
      <c r="R14" s="10">
        <v>474</v>
      </c>
      <c r="S14" s="10">
        <v>478</v>
      </c>
      <c r="T14" s="10">
        <v>455</v>
      </c>
      <c r="U14" s="10">
        <v>472</v>
      </c>
      <c r="V14" s="4">
        <v>449</v>
      </c>
      <c r="W14" s="4">
        <v>411</v>
      </c>
      <c r="X14" s="14">
        <v>470</v>
      </c>
      <c r="Y14" s="14">
        <v>476</v>
      </c>
      <c r="Z14" s="23">
        <v>483</v>
      </c>
      <c r="AA14" s="10">
        <v>478</v>
      </c>
      <c r="AB14" s="11">
        <v>479</v>
      </c>
      <c r="AC14" s="27">
        <v>458</v>
      </c>
      <c r="AD14" s="27">
        <v>453</v>
      </c>
      <c r="AE14" s="4">
        <v>488</v>
      </c>
      <c r="AF14" s="43">
        <v>491</v>
      </c>
      <c r="AG14" s="10" t="str">
        <f>VLOOKUP(B14,'[1]Client GROUNDWATER - 1'!$A:$I,9,0)</f>
        <v>485</v>
      </c>
    </row>
    <row r="15" spans="1:33" x14ac:dyDescent="0.25">
      <c r="A15" s="46"/>
      <c r="B15" s="9" t="s">
        <v>29</v>
      </c>
      <c r="C15" s="4" t="s">
        <v>19</v>
      </c>
      <c r="D15" s="4">
        <v>1</v>
      </c>
      <c r="E15" s="4">
        <v>493</v>
      </c>
      <c r="F15" s="4">
        <v>484</v>
      </c>
      <c r="G15" s="4">
        <v>390</v>
      </c>
      <c r="H15" s="4">
        <v>497</v>
      </c>
      <c r="I15" s="4">
        <v>490</v>
      </c>
      <c r="J15" s="10">
        <v>369</v>
      </c>
      <c r="K15" s="10">
        <v>492</v>
      </c>
      <c r="L15" s="10">
        <v>496</v>
      </c>
      <c r="M15" s="10">
        <v>482</v>
      </c>
      <c r="N15" s="10">
        <v>470</v>
      </c>
      <c r="O15" s="10">
        <v>486</v>
      </c>
      <c r="P15" s="10">
        <v>482</v>
      </c>
      <c r="Q15" s="10">
        <v>464</v>
      </c>
      <c r="R15" s="10">
        <v>474</v>
      </c>
      <c r="S15" s="10">
        <v>478</v>
      </c>
      <c r="T15" s="10">
        <v>455</v>
      </c>
      <c r="U15" s="10">
        <v>472</v>
      </c>
      <c r="V15" s="4">
        <v>449</v>
      </c>
      <c r="W15" s="4">
        <v>411</v>
      </c>
      <c r="X15" s="14">
        <v>470</v>
      </c>
      <c r="Y15" s="14">
        <v>476</v>
      </c>
      <c r="Z15" s="23">
        <v>483</v>
      </c>
      <c r="AA15" s="10">
        <v>478</v>
      </c>
      <c r="AB15" s="11">
        <v>479</v>
      </c>
      <c r="AC15" s="27">
        <v>458</v>
      </c>
      <c r="AD15" s="27">
        <v>453</v>
      </c>
      <c r="AE15" s="4">
        <v>488</v>
      </c>
      <c r="AF15" s="43">
        <v>491</v>
      </c>
      <c r="AG15" s="10" t="str">
        <f>VLOOKUP(B15,'[1]Client GROUNDWATER - 1'!$A:$I,9,0)</f>
        <v>485</v>
      </c>
    </row>
    <row r="16" spans="1:33" x14ac:dyDescent="0.25">
      <c r="A16" s="46"/>
      <c r="B16" s="9" t="s">
        <v>30</v>
      </c>
      <c r="C16" s="4" t="s">
        <v>19</v>
      </c>
      <c r="D16" s="4">
        <v>1</v>
      </c>
      <c r="E16" s="4">
        <v>80</v>
      </c>
      <c r="F16" s="4">
        <v>92</v>
      </c>
      <c r="G16" s="4">
        <v>83</v>
      </c>
      <c r="H16" s="4">
        <v>83</v>
      </c>
      <c r="I16" s="4">
        <v>81</v>
      </c>
      <c r="J16" s="10">
        <v>85</v>
      </c>
      <c r="K16" s="10">
        <v>84</v>
      </c>
      <c r="L16" s="10">
        <v>85</v>
      </c>
      <c r="M16" s="10">
        <v>122</v>
      </c>
      <c r="N16" s="10">
        <v>77</v>
      </c>
      <c r="O16" s="10">
        <v>83</v>
      </c>
      <c r="P16" s="10">
        <v>85</v>
      </c>
      <c r="Q16" s="10">
        <v>83</v>
      </c>
      <c r="R16" s="10">
        <v>84</v>
      </c>
      <c r="S16" s="10">
        <v>83</v>
      </c>
      <c r="T16" s="10">
        <v>86</v>
      </c>
      <c r="U16" s="10">
        <v>90</v>
      </c>
      <c r="V16" s="4">
        <v>98</v>
      </c>
      <c r="W16" s="4">
        <v>80</v>
      </c>
      <c r="X16" s="11">
        <v>84</v>
      </c>
      <c r="Y16" s="14">
        <v>91</v>
      </c>
      <c r="Z16" s="23">
        <v>91</v>
      </c>
      <c r="AA16" s="10">
        <v>82</v>
      </c>
      <c r="AB16" s="11">
        <v>88</v>
      </c>
      <c r="AC16" s="27">
        <v>86</v>
      </c>
      <c r="AD16" s="27">
        <v>84</v>
      </c>
      <c r="AE16" s="4">
        <v>90</v>
      </c>
      <c r="AF16" s="43">
        <v>65</v>
      </c>
      <c r="AG16" s="10" t="str">
        <f>VLOOKUP(B16,'[1]Client GROUNDWATER - 1'!$A:$I,9,0)</f>
        <v>82</v>
      </c>
    </row>
    <row r="17" spans="1:33" x14ac:dyDescent="0.25">
      <c r="A17" s="46"/>
      <c r="B17" s="9" t="s">
        <v>31</v>
      </c>
      <c r="C17" s="4" t="s">
        <v>19</v>
      </c>
      <c r="D17" s="4">
        <v>1</v>
      </c>
      <c r="E17" s="4">
        <v>60</v>
      </c>
      <c r="F17" s="4">
        <v>57</v>
      </c>
      <c r="G17" s="4">
        <v>52</v>
      </c>
      <c r="H17" s="4">
        <v>59</v>
      </c>
      <c r="I17" s="4">
        <v>53</v>
      </c>
      <c r="J17" s="10">
        <v>61</v>
      </c>
      <c r="K17" s="10">
        <v>60</v>
      </c>
      <c r="L17" s="10">
        <v>54</v>
      </c>
      <c r="M17" s="10">
        <v>56</v>
      </c>
      <c r="N17" s="10">
        <v>55</v>
      </c>
      <c r="O17" s="10">
        <v>52</v>
      </c>
      <c r="P17" s="10">
        <v>61</v>
      </c>
      <c r="Q17" s="10">
        <v>57</v>
      </c>
      <c r="R17" s="10">
        <v>62</v>
      </c>
      <c r="S17" s="10">
        <v>55</v>
      </c>
      <c r="T17" s="10">
        <v>60</v>
      </c>
      <c r="U17" s="10">
        <v>54</v>
      </c>
      <c r="V17" s="4">
        <v>54</v>
      </c>
      <c r="W17" s="4">
        <v>58</v>
      </c>
      <c r="X17" s="11">
        <v>68</v>
      </c>
      <c r="Y17" s="14">
        <v>79</v>
      </c>
      <c r="Z17" s="23">
        <v>57</v>
      </c>
      <c r="AA17" s="10">
        <v>56</v>
      </c>
      <c r="AB17" s="11">
        <v>53</v>
      </c>
      <c r="AC17" s="27">
        <v>54</v>
      </c>
      <c r="AD17" s="27">
        <v>47</v>
      </c>
      <c r="AE17" s="4">
        <v>51</v>
      </c>
      <c r="AF17" s="43">
        <v>59</v>
      </c>
      <c r="AG17" s="10" t="str">
        <f>VLOOKUP(B17,'[1]Client GROUNDWATER - 1'!$A:$I,9,0)</f>
        <v>51</v>
      </c>
    </row>
    <row r="18" spans="1:33" x14ac:dyDescent="0.25">
      <c r="A18" s="46"/>
      <c r="B18" s="9" t="s">
        <v>32</v>
      </c>
      <c r="C18" s="4" t="s">
        <v>19</v>
      </c>
      <c r="D18" s="4">
        <v>1</v>
      </c>
      <c r="E18" s="4">
        <v>128</v>
      </c>
      <c r="F18" s="4">
        <v>123</v>
      </c>
      <c r="G18" s="4">
        <v>120</v>
      </c>
      <c r="H18" s="4">
        <v>124</v>
      </c>
      <c r="I18" s="4">
        <v>117</v>
      </c>
      <c r="J18" s="10">
        <v>126</v>
      </c>
      <c r="K18" s="10">
        <v>140</v>
      </c>
      <c r="L18" s="10">
        <v>130</v>
      </c>
      <c r="M18" s="10">
        <v>127</v>
      </c>
      <c r="N18" s="10">
        <v>108</v>
      </c>
      <c r="O18" s="10">
        <v>144</v>
      </c>
      <c r="P18" s="10">
        <v>143</v>
      </c>
      <c r="Q18" s="10">
        <v>131</v>
      </c>
      <c r="R18" s="10">
        <v>134</v>
      </c>
      <c r="S18" s="10">
        <v>141</v>
      </c>
      <c r="T18" s="10">
        <v>123</v>
      </c>
      <c r="U18" s="10">
        <v>139</v>
      </c>
      <c r="V18" s="4">
        <v>102</v>
      </c>
      <c r="W18" s="4">
        <v>107</v>
      </c>
      <c r="X18" s="11">
        <v>136</v>
      </c>
      <c r="Y18" s="14">
        <v>130</v>
      </c>
      <c r="Z18" s="23">
        <v>152</v>
      </c>
      <c r="AA18" s="10">
        <v>113</v>
      </c>
      <c r="AB18" s="11">
        <v>113</v>
      </c>
      <c r="AC18" s="27">
        <v>137</v>
      </c>
      <c r="AD18" s="27">
        <v>107</v>
      </c>
      <c r="AE18" s="4">
        <v>133</v>
      </c>
      <c r="AF18" s="43">
        <v>108</v>
      </c>
      <c r="AG18" s="10" t="str">
        <f>VLOOKUP(B18,'[1]Client GROUNDWATER - 1'!$A:$I,9,0)</f>
        <v>136</v>
      </c>
    </row>
    <row r="19" spans="1:33" x14ac:dyDescent="0.25">
      <c r="A19" s="46"/>
      <c r="B19" s="9" t="s">
        <v>33</v>
      </c>
      <c r="C19" s="4" t="s">
        <v>19</v>
      </c>
      <c r="D19" s="4">
        <v>1</v>
      </c>
      <c r="E19" s="4">
        <v>48</v>
      </c>
      <c r="F19" s="4">
        <v>46</v>
      </c>
      <c r="G19" s="4">
        <v>44</v>
      </c>
      <c r="H19" s="4">
        <v>47</v>
      </c>
      <c r="I19" s="4">
        <v>44</v>
      </c>
      <c r="J19" s="10">
        <v>48</v>
      </c>
      <c r="K19" s="10">
        <v>50</v>
      </c>
      <c r="L19" s="10">
        <v>47</v>
      </c>
      <c r="M19" s="10">
        <v>50</v>
      </c>
      <c r="N19" s="10">
        <v>43</v>
      </c>
      <c r="O19" s="10">
        <v>52</v>
      </c>
      <c r="P19" s="10">
        <v>50</v>
      </c>
      <c r="Q19" s="10">
        <v>49</v>
      </c>
      <c r="R19" s="10">
        <v>52</v>
      </c>
      <c r="S19" s="10">
        <v>48</v>
      </c>
      <c r="T19" s="10">
        <v>50</v>
      </c>
      <c r="U19" s="10">
        <v>46</v>
      </c>
      <c r="V19" s="4">
        <v>43</v>
      </c>
      <c r="W19" s="4">
        <v>44</v>
      </c>
      <c r="X19" s="11">
        <v>51</v>
      </c>
      <c r="Y19" s="14">
        <v>50</v>
      </c>
      <c r="Z19" s="23">
        <v>53</v>
      </c>
      <c r="AA19" s="10">
        <v>44</v>
      </c>
      <c r="AB19" s="11">
        <v>43</v>
      </c>
      <c r="AC19" s="27">
        <v>50</v>
      </c>
      <c r="AD19" s="27">
        <v>57</v>
      </c>
      <c r="AE19" s="4">
        <v>50</v>
      </c>
      <c r="AF19" s="43">
        <v>43</v>
      </c>
      <c r="AG19" s="10" t="str">
        <f>VLOOKUP(B19,'[1]Client GROUNDWATER - 1'!$A:$I,9,0)</f>
        <v>54</v>
      </c>
    </row>
    <row r="20" spans="1:33" x14ac:dyDescent="0.25">
      <c r="A20" s="46"/>
      <c r="B20" s="9" t="s">
        <v>34</v>
      </c>
      <c r="C20" s="4" t="s">
        <v>19</v>
      </c>
      <c r="D20" s="4">
        <v>1</v>
      </c>
      <c r="E20" s="4">
        <v>42</v>
      </c>
      <c r="F20" s="4">
        <v>36</v>
      </c>
      <c r="G20" s="4">
        <v>35</v>
      </c>
      <c r="H20" s="4">
        <v>37</v>
      </c>
      <c r="I20" s="4">
        <v>35</v>
      </c>
      <c r="J20" s="10">
        <v>38</v>
      </c>
      <c r="K20" s="10">
        <v>39</v>
      </c>
      <c r="L20" s="10">
        <v>38</v>
      </c>
      <c r="M20" s="10">
        <v>40</v>
      </c>
      <c r="N20" s="10">
        <v>34</v>
      </c>
      <c r="O20" s="10">
        <v>45</v>
      </c>
      <c r="P20" s="10">
        <v>39</v>
      </c>
      <c r="Q20" s="10">
        <v>38</v>
      </c>
      <c r="R20" s="10">
        <v>40</v>
      </c>
      <c r="S20" s="10">
        <v>38</v>
      </c>
      <c r="T20" s="10">
        <v>38</v>
      </c>
      <c r="U20" s="10">
        <v>37</v>
      </c>
      <c r="V20" s="4">
        <v>34</v>
      </c>
      <c r="W20" s="4">
        <v>36</v>
      </c>
      <c r="X20" s="11">
        <v>40</v>
      </c>
      <c r="Y20" s="14">
        <v>39</v>
      </c>
      <c r="Z20" s="23">
        <v>41</v>
      </c>
      <c r="AA20" s="10">
        <v>34</v>
      </c>
      <c r="AB20" s="11">
        <v>36</v>
      </c>
      <c r="AC20" s="27">
        <v>39</v>
      </c>
      <c r="AD20" s="27">
        <v>38</v>
      </c>
      <c r="AE20" s="4">
        <v>40</v>
      </c>
      <c r="AF20" s="43">
        <v>34</v>
      </c>
      <c r="AG20" s="10" t="str">
        <f>VLOOKUP(B20,'[1]Client GROUNDWATER - 1'!$A:$I,9,0)</f>
        <v>42</v>
      </c>
    </row>
    <row r="21" spans="1:33" x14ac:dyDescent="0.25">
      <c r="A21" s="46"/>
      <c r="B21" s="9" t="s">
        <v>35</v>
      </c>
      <c r="C21" s="4" t="s">
        <v>19</v>
      </c>
      <c r="D21" s="4">
        <v>1</v>
      </c>
      <c r="E21" s="4">
        <v>7</v>
      </c>
      <c r="F21" s="4">
        <v>7</v>
      </c>
      <c r="G21" s="4">
        <v>7</v>
      </c>
      <c r="H21" s="4">
        <v>8</v>
      </c>
      <c r="I21" s="4">
        <v>7</v>
      </c>
      <c r="J21" s="10">
        <v>8</v>
      </c>
      <c r="K21" s="10">
        <v>8</v>
      </c>
      <c r="L21" s="10">
        <v>8</v>
      </c>
      <c r="M21" s="10">
        <v>8</v>
      </c>
      <c r="N21" s="10">
        <v>6</v>
      </c>
      <c r="O21" s="10">
        <v>9</v>
      </c>
      <c r="P21" s="10">
        <v>9</v>
      </c>
      <c r="Q21" s="10">
        <v>8</v>
      </c>
      <c r="R21" s="10">
        <v>8</v>
      </c>
      <c r="S21" s="10">
        <v>10</v>
      </c>
      <c r="T21" s="10">
        <v>7</v>
      </c>
      <c r="U21" s="10">
        <v>8</v>
      </c>
      <c r="V21" s="4">
        <v>6</v>
      </c>
      <c r="W21" s="4">
        <v>6</v>
      </c>
      <c r="X21" s="11">
        <v>9</v>
      </c>
      <c r="Y21" s="14">
        <v>8</v>
      </c>
      <c r="Z21" s="23">
        <v>8</v>
      </c>
      <c r="AA21" s="10">
        <v>6</v>
      </c>
      <c r="AB21" s="11">
        <v>6</v>
      </c>
      <c r="AC21" s="27">
        <v>8</v>
      </c>
      <c r="AD21" s="27">
        <v>8</v>
      </c>
      <c r="AE21" s="4">
        <v>8</v>
      </c>
      <c r="AF21" s="43">
        <v>6</v>
      </c>
      <c r="AG21" s="10" t="str">
        <f>VLOOKUP(B21,'[1]Client GROUNDWATER - 1'!$A:$I,9,0)</f>
        <v>8</v>
      </c>
    </row>
    <row r="22" spans="1:33" x14ac:dyDescent="0.25">
      <c r="A22" s="46"/>
      <c r="B22" s="9" t="s">
        <v>36</v>
      </c>
      <c r="C22" s="4" t="s">
        <v>19</v>
      </c>
      <c r="D22" s="4">
        <v>1</v>
      </c>
      <c r="E22" s="4">
        <v>129</v>
      </c>
      <c r="F22" s="4">
        <v>130</v>
      </c>
      <c r="G22" s="4">
        <v>129</v>
      </c>
      <c r="H22" s="4">
        <v>132</v>
      </c>
      <c r="I22" s="4">
        <v>126</v>
      </c>
      <c r="J22" s="10">
        <v>141</v>
      </c>
      <c r="K22" s="10">
        <v>132</v>
      </c>
      <c r="L22" s="10">
        <v>133</v>
      </c>
      <c r="M22" s="10">
        <v>132</v>
      </c>
      <c r="N22" s="10">
        <v>154</v>
      </c>
      <c r="O22" s="10">
        <v>130</v>
      </c>
      <c r="P22" s="10">
        <v>135</v>
      </c>
      <c r="Q22" s="10">
        <v>143</v>
      </c>
      <c r="R22" s="10">
        <v>136</v>
      </c>
      <c r="S22" s="10">
        <v>135</v>
      </c>
      <c r="T22" s="10">
        <v>123</v>
      </c>
      <c r="U22" s="10">
        <v>135</v>
      </c>
      <c r="V22" s="4">
        <v>143</v>
      </c>
      <c r="W22" s="4">
        <v>136</v>
      </c>
      <c r="X22" s="14">
        <v>142</v>
      </c>
      <c r="Y22" s="14">
        <v>149</v>
      </c>
      <c r="Z22" s="23">
        <v>141</v>
      </c>
      <c r="AA22" s="10">
        <v>164</v>
      </c>
      <c r="AB22" s="11">
        <v>148</v>
      </c>
      <c r="AC22" s="27">
        <v>142</v>
      </c>
      <c r="AD22" s="27">
        <v>113</v>
      </c>
      <c r="AE22" s="4">
        <v>139</v>
      </c>
      <c r="AF22" s="43">
        <v>132</v>
      </c>
      <c r="AG22" s="10" t="str">
        <f>VLOOKUP(B22,'[1]Client GROUNDWATER - 1'!$A:$I,9,0)</f>
        <v>126</v>
      </c>
    </row>
    <row r="23" spans="1:33" x14ac:dyDescent="0.25">
      <c r="A23" s="46"/>
      <c r="B23" s="9" t="s">
        <v>37</v>
      </c>
      <c r="C23" s="4" t="s">
        <v>19</v>
      </c>
      <c r="D23" s="4">
        <v>1</v>
      </c>
      <c r="E23" s="4">
        <v>54</v>
      </c>
      <c r="F23" s="4">
        <v>48</v>
      </c>
      <c r="G23" s="4">
        <v>48</v>
      </c>
      <c r="H23" s="4">
        <v>50</v>
      </c>
      <c r="I23" s="4">
        <v>48</v>
      </c>
      <c r="J23" s="10">
        <v>51</v>
      </c>
      <c r="K23" s="10">
        <v>50</v>
      </c>
      <c r="L23" s="10">
        <v>50</v>
      </c>
      <c r="M23" s="10">
        <v>50</v>
      </c>
      <c r="N23" s="10">
        <v>58</v>
      </c>
      <c r="O23" s="10">
        <v>48</v>
      </c>
      <c r="P23" s="10">
        <v>51</v>
      </c>
      <c r="Q23" s="10">
        <v>50</v>
      </c>
      <c r="R23" s="10">
        <v>54</v>
      </c>
      <c r="S23" s="10">
        <v>50</v>
      </c>
      <c r="T23" s="10">
        <v>52</v>
      </c>
      <c r="U23" s="10">
        <v>55</v>
      </c>
      <c r="V23" s="4">
        <v>49</v>
      </c>
      <c r="W23" s="4">
        <v>51</v>
      </c>
      <c r="X23" s="14">
        <v>53</v>
      </c>
      <c r="Y23" s="14">
        <v>50</v>
      </c>
      <c r="Z23" s="23">
        <v>52</v>
      </c>
      <c r="AA23" s="10">
        <v>57</v>
      </c>
      <c r="AB23" s="11">
        <v>48</v>
      </c>
      <c r="AC23" s="27">
        <v>56</v>
      </c>
      <c r="AD23" s="27">
        <v>60</v>
      </c>
      <c r="AE23" s="4">
        <v>52</v>
      </c>
      <c r="AF23" s="43">
        <v>49</v>
      </c>
      <c r="AG23" s="10" t="str">
        <f>VLOOKUP(B23,'[1]Client GROUNDWATER - 1'!$A:$I,9,0)</f>
        <v>50</v>
      </c>
    </row>
    <row r="24" spans="1:33" x14ac:dyDescent="0.25">
      <c r="A24" s="46"/>
      <c r="B24" s="9" t="s">
        <v>38</v>
      </c>
      <c r="C24" s="4" t="s">
        <v>19</v>
      </c>
      <c r="D24" s="4">
        <v>1</v>
      </c>
      <c r="E24" s="4">
        <v>37</v>
      </c>
      <c r="F24" s="4">
        <v>40</v>
      </c>
      <c r="G24" s="4">
        <v>37</v>
      </c>
      <c r="H24" s="4">
        <v>39</v>
      </c>
      <c r="I24" s="4">
        <v>38</v>
      </c>
      <c r="J24" s="10">
        <v>39</v>
      </c>
      <c r="K24" s="10">
        <v>41</v>
      </c>
      <c r="L24" s="10">
        <v>40</v>
      </c>
      <c r="M24" s="10">
        <v>38</v>
      </c>
      <c r="N24" s="10">
        <v>46</v>
      </c>
      <c r="O24" s="10">
        <v>39</v>
      </c>
      <c r="P24" s="10">
        <v>40</v>
      </c>
      <c r="Q24" s="10">
        <v>40</v>
      </c>
      <c r="R24" s="10">
        <v>41</v>
      </c>
      <c r="S24" s="10">
        <v>39</v>
      </c>
      <c r="T24" s="10">
        <v>40</v>
      </c>
      <c r="U24" s="10">
        <v>42</v>
      </c>
      <c r="V24" s="4">
        <v>40</v>
      </c>
      <c r="W24" s="4">
        <v>40</v>
      </c>
      <c r="X24" s="14">
        <v>41</v>
      </c>
      <c r="Y24" s="14">
        <v>39</v>
      </c>
      <c r="Z24" s="23">
        <v>41</v>
      </c>
      <c r="AA24" s="10">
        <v>45</v>
      </c>
      <c r="AB24" s="11">
        <v>41</v>
      </c>
      <c r="AC24" s="27">
        <v>48</v>
      </c>
      <c r="AD24" s="27">
        <v>41</v>
      </c>
      <c r="AE24" s="4">
        <v>40</v>
      </c>
      <c r="AF24" s="43">
        <v>38</v>
      </c>
      <c r="AG24" s="10" t="str">
        <f>VLOOKUP(B24,'[1]Client GROUNDWATER - 1'!$A:$I,9,0)</f>
        <v>39</v>
      </c>
    </row>
    <row r="25" spans="1:33" x14ac:dyDescent="0.25">
      <c r="A25" s="46"/>
      <c r="B25" s="9" t="s">
        <v>39</v>
      </c>
      <c r="C25" s="4" t="s">
        <v>19</v>
      </c>
      <c r="D25" s="4">
        <v>1</v>
      </c>
      <c r="E25" s="4">
        <v>6</v>
      </c>
      <c r="F25" s="4">
        <v>8</v>
      </c>
      <c r="G25" s="4">
        <v>8</v>
      </c>
      <c r="H25" s="4">
        <v>8</v>
      </c>
      <c r="I25" s="4">
        <v>8</v>
      </c>
      <c r="J25" s="10">
        <v>9</v>
      </c>
      <c r="K25" s="10">
        <v>8</v>
      </c>
      <c r="L25" s="10">
        <v>8</v>
      </c>
      <c r="M25" s="10">
        <v>8</v>
      </c>
      <c r="N25" s="10">
        <v>9</v>
      </c>
      <c r="O25" s="10">
        <v>8</v>
      </c>
      <c r="P25" s="10">
        <v>8</v>
      </c>
      <c r="Q25" s="10">
        <v>8</v>
      </c>
      <c r="R25" s="10">
        <v>9</v>
      </c>
      <c r="S25" s="10">
        <v>8</v>
      </c>
      <c r="T25" s="10">
        <v>7</v>
      </c>
      <c r="U25" s="10">
        <v>9</v>
      </c>
      <c r="V25" s="4">
        <v>9</v>
      </c>
      <c r="W25" s="4">
        <v>8</v>
      </c>
      <c r="X25" s="14">
        <v>10</v>
      </c>
      <c r="Y25" s="14">
        <v>8</v>
      </c>
      <c r="Z25" s="23">
        <v>10</v>
      </c>
      <c r="AA25" s="10">
        <v>10</v>
      </c>
      <c r="AB25" s="11">
        <v>9</v>
      </c>
      <c r="AC25" s="27">
        <v>8</v>
      </c>
      <c r="AD25" s="27">
        <v>9</v>
      </c>
      <c r="AE25" s="4">
        <v>8</v>
      </c>
      <c r="AF25" s="43">
        <v>7</v>
      </c>
      <c r="AG25" s="10" t="str">
        <f>VLOOKUP(B25,'[1]Client GROUNDWATER - 1'!$A:$I,9,0)</f>
        <v>7</v>
      </c>
    </row>
    <row r="26" spans="1:33" x14ac:dyDescent="0.25">
      <c r="A26" s="46"/>
      <c r="B26" s="9" t="s">
        <v>40</v>
      </c>
      <c r="C26" s="4" t="s">
        <v>19</v>
      </c>
      <c r="D26" s="4">
        <v>1E-3</v>
      </c>
      <c r="E26" s="4" t="s">
        <v>41</v>
      </c>
      <c r="F26" s="4" t="s">
        <v>41</v>
      </c>
      <c r="G26" s="4">
        <v>1E-3</v>
      </c>
      <c r="H26" s="4">
        <v>4.0000000000000001E-3</v>
      </c>
      <c r="I26" s="4" t="s">
        <v>41</v>
      </c>
      <c r="J26" s="10">
        <v>1E-3</v>
      </c>
      <c r="K26" s="10">
        <v>2E-3</v>
      </c>
      <c r="L26" s="10" t="s">
        <v>41</v>
      </c>
      <c r="M26" s="10" t="s">
        <v>41</v>
      </c>
      <c r="N26" s="10" t="s">
        <v>41</v>
      </c>
      <c r="O26" s="10" t="s">
        <v>41</v>
      </c>
      <c r="P26" s="10" t="s">
        <v>41</v>
      </c>
      <c r="Q26" s="10" t="s">
        <v>41</v>
      </c>
      <c r="R26" s="10" t="s">
        <v>41</v>
      </c>
      <c r="S26" s="10" t="s">
        <v>41</v>
      </c>
      <c r="T26" s="10" t="s">
        <v>41</v>
      </c>
      <c r="U26" s="10" t="s">
        <v>41</v>
      </c>
      <c r="V26" s="4" t="s">
        <v>41</v>
      </c>
      <c r="W26" s="4" t="s">
        <v>41</v>
      </c>
      <c r="X26" s="11">
        <v>1E-3</v>
      </c>
      <c r="Y26" s="11" t="s">
        <v>41</v>
      </c>
      <c r="Z26" s="23" t="s">
        <v>41</v>
      </c>
      <c r="AA26" s="10" t="s">
        <v>41</v>
      </c>
      <c r="AB26" s="11" t="s">
        <v>41</v>
      </c>
      <c r="AC26" s="4" t="s">
        <v>41</v>
      </c>
      <c r="AD26" s="4">
        <v>1E-3</v>
      </c>
      <c r="AE26" s="4" t="s">
        <v>41</v>
      </c>
      <c r="AF26" s="43" t="s">
        <v>41</v>
      </c>
      <c r="AG26" s="10" t="str">
        <f>VLOOKUP(B26,'[1]Client GROUNDWATER - 1'!$A:$I,9,0)</f>
        <v>&lt;0.001</v>
      </c>
    </row>
    <row r="27" spans="1:33" x14ac:dyDescent="0.25">
      <c r="A27" s="46"/>
      <c r="B27" s="9" t="s">
        <v>42</v>
      </c>
      <c r="C27" s="4" t="s">
        <v>19</v>
      </c>
      <c r="D27" s="4">
        <v>1E-3</v>
      </c>
      <c r="E27" s="4">
        <v>8.6999999999999994E-2</v>
      </c>
      <c r="F27" s="4">
        <v>0.28000000000000003</v>
      </c>
      <c r="G27" s="4">
        <v>0.27200000000000002</v>
      </c>
      <c r="H27" s="4">
        <v>0.22700000000000001</v>
      </c>
      <c r="I27" s="4">
        <v>0.151</v>
      </c>
      <c r="J27" s="10">
        <v>0.16800000000000001</v>
      </c>
      <c r="K27" s="10">
        <v>0.158</v>
      </c>
      <c r="L27" s="10">
        <v>0.11899999999999999</v>
      </c>
      <c r="M27" s="10">
        <v>9.9000000000000005E-2</v>
      </c>
      <c r="N27" s="10">
        <v>9.1999999999999998E-2</v>
      </c>
      <c r="O27" s="10">
        <v>0.111</v>
      </c>
      <c r="P27" s="10">
        <v>0.106</v>
      </c>
      <c r="Q27" s="10">
        <v>0.108</v>
      </c>
      <c r="R27" s="10">
        <v>0.10100000000000001</v>
      </c>
      <c r="S27" s="10">
        <v>9.1999999999999998E-2</v>
      </c>
      <c r="T27" s="10">
        <v>8.4000000000000005E-2</v>
      </c>
      <c r="U27" s="10">
        <v>0.08</v>
      </c>
      <c r="V27" s="4">
        <v>7.1999999999999995E-2</v>
      </c>
      <c r="W27" s="4">
        <v>8.7999999999999995E-2</v>
      </c>
      <c r="X27" s="11">
        <v>0.10100000000000001</v>
      </c>
      <c r="Y27" s="14">
        <v>0.10100000000000001</v>
      </c>
      <c r="Z27" s="23">
        <v>8.6999999999999994E-2</v>
      </c>
      <c r="AA27" s="10">
        <v>7.0000000000000007E-2</v>
      </c>
      <c r="AB27" s="11">
        <v>8.1000000000000003E-2</v>
      </c>
      <c r="AC27" s="27">
        <v>8.6999999999999994E-2</v>
      </c>
      <c r="AD27" s="27">
        <v>0.129</v>
      </c>
      <c r="AE27" s="4">
        <v>9.2999999999999999E-2</v>
      </c>
      <c r="AF27" s="43">
        <v>7.2999999999999995E-2</v>
      </c>
      <c r="AG27" s="10" t="str">
        <f>VLOOKUP(B27,'[1]Client GROUNDWATER - 1'!$A:$I,9,0)</f>
        <v>0.090</v>
      </c>
    </row>
    <row r="28" spans="1:33" x14ac:dyDescent="0.25">
      <c r="A28" s="46"/>
      <c r="B28" s="9" t="s">
        <v>43</v>
      </c>
      <c r="C28" s="4" t="s">
        <v>19</v>
      </c>
      <c r="D28" s="4">
        <v>1E-4</v>
      </c>
      <c r="E28" s="4" t="s">
        <v>44</v>
      </c>
      <c r="F28" s="4" t="s">
        <v>44</v>
      </c>
      <c r="G28" s="4" t="s">
        <v>44</v>
      </c>
      <c r="H28" s="4" t="s">
        <v>44</v>
      </c>
      <c r="I28" s="4" t="s">
        <v>44</v>
      </c>
      <c r="J28" s="10" t="s">
        <v>44</v>
      </c>
      <c r="K28" s="10" t="s">
        <v>44</v>
      </c>
      <c r="L28" s="10" t="s">
        <v>44</v>
      </c>
      <c r="M28" s="10" t="s">
        <v>44</v>
      </c>
      <c r="N28" s="10" t="s">
        <v>44</v>
      </c>
      <c r="O28" s="10" t="s">
        <v>44</v>
      </c>
      <c r="P28" s="10" t="s">
        <v>44</v>
      </c>
      <c r="Q28" s="10" t="s">
        <v>44</v>
      </c>
      <c r="R28" s="10" t="s">
        <v>44</v>
      </c>
      <c r="S28" s="10" t="s">
        <v>44</v>
      </c>
      <c r="T28" s="10" t="s">
        <v>44</v>
      </c>
      <c r="U28" s="10" t="s">
        <v>44</v>
      </c>
      <c r="V28" s="4" t="s">
        <v>44</v>
      </c>
      <c r="W28" s="4" t="s">
        <v>44</v>
      </c>
      <c r="X28" s="11" t="s">
        <v>44</v>
      </c>
      <c r="Y28" s="11" t="s">
        <v>44</v>
      </c>
      <c r="Z28" s="23" t="s">
        <v>44</v>
      </c>
      <c r="AA28" s="10" t="s">
        <v>44</v>
      </c>
      <c r="AB28" s="11" t="s">
        <v>44</v>
      </c>
      <c r="AC28" s="4" t="s">
        <v>44</v>
      </c>
      <c r="AD28" s="4" t="s">
        <v>44</v>
      </c>
      <c r="AE28" s="4" t="s">
        <v>44</v>
      </c>
      <c r="AF28" s="43" t="s">
        <v>44</v>
      </c>
      <c r="AG28" s="10" t="str">
        <f>VLOOKUP(B28,'[1]Client GROUNDWATER - 1'!$A:$I,9,0)</f>
        <v>&lt;0.0001</v>
      </c>
    </row>
    <row r="29" spans="1:33" x14ac:dyDescent="0.25">
      <c r="A29" s="46"/>
      <c r="B29" s="9" t="s">
        <v>45</v>
      </c>
      <c r="C29" s="4" t="s">
        <v>19</v>
      </c>
      <c r="D29" s="4">
        <v>1E-3</v>
      </c>
      <c r="E29" s="4" t="s">
        <v>41</v>
      </c>
      <c r="F29" s="4" t="s">
        <v>41</v>
      </c>
      <c r="G29" s="4" t="s">
        <v>41</v>
      </c>
      <c r="H29" s="4" t="s">
        <v>41</v>
      </c>
      <c r="I29" s="4" t="s">
        <v>41</v>
      </c>
      <c r="J29" s="10" t="s">
        <v>41</v>
      </c>
      <c r="K29" s="10" t="s">
        <v>41</v>
      </c>
      <c r="L29" s="10" t="s">
        <v>41</v>
      </c>
      <c r="M29" s="10" t="s">
        <v>41</v>
      </c>
      <c r="N29" s="10" t="s">
        <v>41</v>
      </c>
      <c r="O29" s="10" t="s">
        <v>41</v>
      </c>
      <c r="P29" s="10" t="s">
        <v>41</v>
      </c>
      <c r="Q29" s="10" t="s">
        <v>41</v>
      </c>
      <c r="R29" s="10" t="s">
        <v>41</v>
      </c>
      <c r="S29" s="10" t="s">
        <v>41</v>
      </c>
      <c r="T29" s="10" t="s">
        <v>41</v>
      </c>
      <c r="U29" s="10" t="s">
        <v>41</v>
      </c>
      <c r="V29" s="4" t="s">
        <v>41</v>
      </c>
      <c r="W29" s="4" t="s">
        <v>41</v>
      </c>
      <c r="X29" s="11">
        <v>1E-3</v>
      </c>
      <c r="Y29" s="11" t="s">
        <v>41</v>
      </c>
      <c r="Z29" s="23" t="s">
        <v>41</v>
      </c>
      <c r="AA29" s="10" t="s">
        <v>41</v>
      </c>
      <c r="AB29" s="11" t="s">
        <v>41</v>
      </c>
      <c r="AC29" s="4" t="s">
        <v>41</v>
      </c>
      <c r="AD29" s="4" t="s">
        <v>41</v>
      </c>
      <c r="AE29" s="4" t="s">
        <v>41</v>
      </c>
      <c r="AF29" s="43" t="s">
        <v>41</v>
      </c>
      <c r="AG29" s="10" t="str">
        <f>VLOOKUP(B29,'[1]Client GROUNDWATER - 1'!$A:$I,9,0)</f>
        <v>&lt;0.001</v>
      </c>
    </row>
    <row r="30" spans="1:33" x14ac:dyDescent="0.25">
      <c r="A30" s="46"/>
      <c r="B30" s="9" t="s">
        <v>46</v>
      </c>
      <c r="C30" s="4" t="s">
        <v>19</v>
      </c>
      <c r="D30" s="4">
        <v>1E-3</v>
      </c>
      <c r="E30" s="4" t="s">
        <v>41</v>
      </c>
      <c r="F30" s="4" t="s">
        <v>41</v>
      </c>
      <c r="G30" s="4" t="s">
        <v>41</v>
      </c>
      <c r="H30" s="4">
        <v>1E-3</v>
      </c>
      <c r="I30" s="4" t="s">
        <v>41</v>
      </c>
      <c r="J30" s="10" t="s">
        <v>41</v>
      </c>
      <c r="K30" s="10" t="s">
        <v>41</v>
      </c>
      <c r="L30" s="10" t="s">
        <v>41</v>
      </c>
      <c r="M30" s="10" t="s">
        <v>41</v>
      </c>
      <c r="N30" s="10" t="s">
        <v>41</v>
      </c>
      <c r="O30" s="10" t="s">
        <v>41</v>
      </c>
      <c r="P30" s="10" t="s">
        <v>41</v>
      </c>
      <c r="Q30" s="10" t="s">
        <v>41</v>
      </c>
      <c r="R30" s="10" t="s">
        <v>41</v>
      </c>
      <c r="S30" s="10" t="s">
        <v>41</v>
      </c>
      <c r="T30" s="10" t="s">
        <v>41</v>
      </c>
      <c r="U30" s="10" t="s">
        <v>41</v>
      </c>
      <c r="V30" s="4" t="s">
        <v>41</v>
      </c>
      <c r="W30" s="4" t="s">
        <v>41</v>
      </c>
      <c r="X30" s="11" t="s">
        <v>41</v>
      </c>
      <c r="Y30" s="11" t="s">
        <v>41</v>
      </c>
      <c r="Z30" s="23" t="s">
        <v>41</v>
      </c>
      <c r="AA30" s="10" t="s">
        <v>41</v>
      </c>
      <c r="AB30" s="11" t="s">
        <v>41</v>
      </c>
      <c r="AC30" s="4" t="s">
        <v>41</v>
      </c>
      <c r="AD30" s="4" t="s">
        <v>41</v>
      </c>
      <c r="AE30" s="4" t="s">
        <v>41</v>
      </c>
      <c r="AF30" s="43" t="s">
        <v>41</v>
      </c>
      <c r="AG30" s="10" t="str">
        <f>VLOOKUP(B30,'[1]Client GROUNDWATER - 1'!$A:$I,9,0)</f>
        <v>&lt;0.001</v>
      </c>
    </row>
    <row r="31" spans="1:33" x14ac:dyDescent="0.25">
      <c r="A31" s="46"/>
      <c r="B31" s="9" t="s">
        <v>47</v>
      </c>
      <c r="C31" s="4" t="s">
        <v>19</v>
      </c>
      <c r="D31" s="4">
        <v>1E-3</v>
      </c>
      <c r="E31" s="4" t="s">
        <v>41</v>
      </c>
      <c r="F31" s="4" t="s">
        <v>41</v>
      </c>
      <c r="G31" s="4" t="s">
        <v>41</v>
      </c>
      <c r="H31" s="4" t="s">
        <v>41</v>
      </c>
      <c r="I31" s="4" t="s">
        <v>41</v>
      </c>
      <c r="J31" s="10" t="s">
        <v>41</v>
      </c>
      <c r="K31" s="10" t="s">
        <v>41</v>
      </c>
      <c r="L31" s="10" t="s">
        <v>41</v>
      </c>
      <c r="M31" s="10" t="s">
        <v>41</v>
      </c>
      <c r="N31" s="10" t="s">
        <v>41</v>
      </c>
      <c r="O31" s="10" t="s">
        <v>41</v>
      </c>
      <c r="P31" s="10" t="s">
        <v>41</v>
      </c>
      <c r="Q31" s="10" t="s">
        <v>41</v>
      </c>
      <c r="R31" s="10" t="s">
        <v>41</v>
      </c>
      <c r="S31" s="10" t="s">
        <v>41</v>
      </c>
      <c r="T31" s="10" t="s">
        <v>41</v>
      </c>
      <c r="U31" s="10" t="s">
        <v>41</v>
      </c>
      <c r="V31" s="4" t="s">
        <v>41</v>
      </c>
      <c r="W31" s="4" t="s">
        <v>41</v>
      </c>
      <c r="X31" s="11" t="s">
        <v>41</v>
      </c>
      <c r="Y31" s="11" t="s">
        <v>41</v>
      </c>
      <c r="Z31" s="23" t="s">
        <v>41</v>
      </c>
      <c r="AA31" s="10" t="s">
        <v>41</v>
      </c>
      <c r="AB31" s="11" t="s">
        <v>41</v>
      </c>
      <c r="AC31" s="4" t="s">
        <v>41</v>
      </c>
      <c r="AD31" s="4" t="s">
        <v>41</v>
      </c>
      <c r="AE31" s="4" t="s">
        <v>41</v>
      </c>
      <c r="AF31" s="43" t="s">
        <v>41</v>
      </c>
      <c r="AG31" s="10" t="str">
        <f>VLOOKUP(B31,'[1]Client GROUNDWATER - 1'!$A:$I,9,0)</f>
        <v>&lt;0.001</v>
      </c>
    </row>
    <row r="32" spans="1:33" x14ac:dyDescent="0.25">
      <c r="A32" s="46"/>
      <c r="B32" s="9" t="s">
        <v>48</v>
      </c>
      <c r="C32" s="4" t="s">
        <v>19</v>
      </c>
      <c r="D32" s="4">
        <v>1E-3</v>
      </c>
      <c r="E32" s="4">
        <v>3.7999999999999999E-2</v>
      </c>
      <c r="F32" s="4">
        <v>4.2000000000000003E-2</v>
      </c>
      <c r="G32" s="4">
        <v>3.6999999999999998E-2</v>
      </c>
      <c r="H32" s="4">
        <v>4.3999999999999997E-2</v>
      </c>
      <c r="I32" s="4">
        <v>3.6999999999999998E-2</v>
      </c>
      <c r="J32" s="10">
        <v>3.7999999999999999E-2</v>
      </c>
      <c r="K32" s="10">
        <v>4.2000000000000003E-2</v>
      </c>
      <c r="L32" s="10">
        <v>3.9E-2</v>
      </c>
      <c r="M32" s="10">
        <v>4.2999999999999997E-2</v>
      </c>
      <c r="N32" s="10">
        <v>3.2000000000000001E-2</v>
      </c>
      <c r="O32" s="10">
        <v>4.1000000000000002E-2</v>
      </c>
      <c r="P32" s="10">
        <v>0.04</v>
      </c>
      <c r="Q32" s="10">
        <v>0.04</v>
      </c>
      <c r="R32" s="10">
        <v>4.1000000000000002E-2</v>
      </c>
      <c r="S32" s="10">
        <v>4.2999999999999997E-2</v>
      </c>
      <c r="T32" s="10">
        <v>4.3999999999999997E-2</v>
      </c>
      <c r="U32" s="10">
        <v>3.6999999999999998E-2</v>
      </c>
      <c r="V32" s="4">
        <v>3.4000000000000002E-2</v>
      </c>
      <c r="W32" s="4">
        <v>3.2000000000000001E-2</v>
      </c>
      <c r="X32" s="11">
        <v>4.2999999999999997E-2</v>
      </c>
      <c r="Y32" s="14">
        <v>4.4999999999999998E-2</v>
      </c>
      <c r="Z32" s="23">
        <v>4.3999999999999997E-2</v>
      </c>
      <c r="AA32" s="10">
        <v>3.4000000000000002E-2</v>
      </c>
      <c r="AB32" s="11">
        <v>0.04</v>
      </c>
      <c r="AC32" s="27">
        <v>0.04</v>
      </c>
      <c r="AD32" s="27">
        <v>4.7E-2</v>
      </c>
      <c r="AE32" s="4">
        <v>4.4999999999999998E-2</v>
      </c>
      <c r="AF32" s="43">
        <v>3.5999999999999997E-2</v>
      </c>
      <c r="AG32" s="10" t="str">
        <f>VLOOKUP(B32,'[1]Client GROUNDWATER - 1'!$A:$I,9,0)</f>
        <v>0.037</v>
      </c>
    </row>
    <row r="33" spans="1:33" x14ac:dyDescent="0.25">
      <c r="A33" s="46"/>
      <c r="B33" s="9" t="s">
        <v>49</v>
      </c>
      <c r="C33" s="4" t="s">
        <v>19</v>
      </c>
      <c r="D33" s="4">
        <v>1E-3</v>
      </c>
      <c r="E33" s="4">
        <v>7.0000000000000001E-3</v>
      </c>
      <c r="F33" s="4">
        <v>0.45700000000000002</v>
      </c>
      <c r="G33" s="4">
        <v>0.40699999999999997</v>
      </c>
      <c r="H33" s="4">
        <v>0.36699999999999999</v>
      </c>
      <c r="I33" s="4">
        <v>0.26</v>
      </c>
      <c r="J33" s="10">
        <v>0.25</v>
      </c>
      <c r="K33" s="10">
        <v>0.22800000000000001</v>
      </c>
      <c r="L33" s="10">
        <v>0.17699999999999999</v>
      </c>
      <c r="M33" s="10">
        <v>9.8000000000000004E-2</v>
      </c>
      <c r="N33" s="10">
        <v>0.109</v>
      </c>
      <c r="O33" s="10">
        <v>0.13400000000000001</v>
      </c>
      <c r="P33" s="10">
        <v>0.114</v>
      </c>
      <c r="Q33" s="10">
        <v>0.11700000000000001</v>
      </c>
      <c r="R33" s="10">
        <v>0.104</v>
      </c>
      <c r="S33" s="10">
        <v>8.5999999999999993E-2</v>
      </c>
      <c r="T33" s="10">
        <v>7.0000000000000001E-3</v>
      </c>
      <c r="U33" s="10">
        <v>8.0000000000000002E-3</v>
      </c>
      <c r="V33" s="4">
        <v>8.9999999999999993E-3</v>
      </c>
      <c r="W33" s="4">
        <v>5.1999999999999998E-2</v>
      </c>
      <c r="X33" s="11">
        <v>7.0999999999999994E-2</v>
      </c>
      <c r="Y33" s="14">
        <v>7.3999999999999996E-2</v>
      </c>
      <c r="Z33" s="23">
        <v>3.4000000000000002E-2</v>
      </c>
      <c r="AA33" s="10">
        <v>0.02</v>
      </c>
      <c r="AB33" s="11">
        <v>3.1E-2</v>
      </c>
      <c r="AC33" s="27">
        <v>8.0000000000000002E-3</v>
      </c>
      <c r="AD33" s="27">
        <v>5.2999999999999999E-2</v>
      </c>
      <c r="AE33" s="4">
        <v>2E-3</v>
      </c>
      <c r="AF33" s="43">
        <v>3.0000000000000001E-3</v>
      </c>
      <c r="AG33" s="10" t="str">
        <f>VLOOKUP(B33,'[1]Client GROUNDWATER - 1'!$A:$I,9,0)</f>
        <v>&lt;0.001</v>
      </c>
    </row>
    <row r="34" spans="1:33" x14ac:dyDescent="0.25">
      <c r="A34" s="46"/>
      <c r="B34" s="9" t="s">
        <v>50</v>
      </c>
      <c r="C34" s="4" t="s">
        <v>19</v>
      </c>
      <c r="D34" s="4">
        <v>0.01</v>
      </c>
      <c r="E34" s="4" t="s">
        <v>51</v>
      </c>
      <c r="F34" s="4" t="s">
        <v>51</v>
      </c>
      <c r="G34" s="4" t="s">
        <v>51</v>
      </c>
      <c r="H34" s="4" t="s">
        <v>51</v>
      </c>
      <c r="I34" s="4" t="s">
        <v>51</v>
      </c>
      <c r="J34" s="10" t="s">
        <v>51</v>
      </c>
      <c r="K34" s="10" t="s">
        <v>51</v>
      </c>
      <c r="L34" s="10" t="s">
        <v>51</v>
      </c>
      <c r="M34" s="10" t="s">
        <v>51</v>
      </c>
      <c r="N34" s="10" t="s">
        <v>51</v>
      </c>
      <c r="O34" s="10" t="s">
        <v>51</v>
      </c>
      <c r="P34" s="10" t="s">
        <v>51</v>
      </c>
      <c r="Q34" s="10" t="s">
        <v>51</v>
      </c>
      <c r="R34" s="10" t="s">
        <v>51</v>
      </c>
      <c r="S34" s="10" t="s">
        <v>51</v>
      </c>
      <c r="T34" s="10" t="s">
        <v>51</v>
      </c>
      <c r="U34" s="10" t="s">
        <v>51</v>
      </c>
      <c r="V34" s="4" t="s">
        <v>51</v>
      </c>
      <c r="W34" s="4" t="s">
        <v>51</v>
      </c>
      <c r="X34" s="11" t="s">
        <v>51</v>
      </c>
      <c r="Y34" s="11" t="s">
        <v>51</v>
      </c>
      <c r="Z34" s="23" t="s">
        <v>51</v>
      </c>
      <c r="AA34" s="10" t="s">
        <v>51</v>
      </c>
      <c r="AB34" s="11" t="s">
        <v>51</v>
      </c>
      <c r="AC34" s="4" t="s">
        <v>51</v>
      </c>
      <c r="AD34" s="4" t="s">
        <v>51</v>
      </c>
      <c r="AE34" s="4" t="s">
        <v>51</v>
      </c>
      <c r="AF34" s="43" t="s">
        <v>51</v>
      </c>
      <c r="AG34" s="10" t="str">
        <f>VLOOKUP(B34,'[1]Client GROUNDWATER - 1'!$A:$I,9,0)</f>
        <v>&lt;0.01</v>
      </c>
    </row>
    <row r="35" spans="1:33" x14ac:dyDescent="0.25">
      <c r="A35" s="46"/>
      <c r="B35" s="9" t="s">
        <v>52</v>
      </c>
      <c r="C35" s="4" t="s">
        <v>19</v>
      </c>
      <c r="D35" s="4">
        <v>1E-3</v>
      </c>
      <c r="E35" s="4" t="s">
        <v>41</v>
      </c>
      <c r="F35" s="4" t="s">
        <v>41</v>
      </c>
      <c r="G35" s="4" t="s">
        <v>41</v>
      </c>
      <c r="H35" s="4" t="s">
        <v>41</v>
      </c>
      <c r="I35" s="4" t="s">
        <v>41</v>
      </c>
      <c r="J35" s="10" t="s">
        <v>41</v>
      </c>
      <c r="K35" s="10" t="s">
        <v>41</v>
      </c>
      <c r="L35" s="10" t="s">
        <v>41</v>
      </c>
      <c r="M35" s="10" t="s">
        <v>41</v>
      </c>
      <c r="N35" s="10" t="s">
        <v>41</v>
      </c>
      <c r="O35" s="10" t="s">
        <v>41</v>
      </c>
      <c r="P35" s="10" t="s">
        <v>41</v>
      </c>
      <c r="Q35" s="10" t="s">
        <v>41</v>
      </c>
      <c r="R35" s="10" t="s">
        <v>41</v>
      </c>
      <c r="S35" s="10" t="s">
        <v>41</v>
      </c>
      <c r="T35" s="10" t="s">
        <v>41</v>
      </c>
      <c r="U35" s="10" t="s">
        <v>41</v>
      </c>
      <c r="V35" s="4" t="s">
        <v>41</v>
      </c>
      <c r="W35" s="4" t="s">
        <v>41</v>
      </c>
      <c r="X35" s="11" t="s">
        <v>41</v>
      </c>
      <c r="Y35" s="11" t="s">
        <v>41</v>
      </c>
      <c r="Z35" s="23" t="s">
        <v>41</v>
      </c>
      <c r="AA35" s="10" t="s">
        <v>41</v>
      </c>
      <c r="AB35" s="11" t="s">
        <v>41</v>
      </c>
      <c r="AC35" s="4" t="s">
        <v>41</v>
      </c>
      <c r="AD35" s="4" t="s">
        <v>41</v>
      </c>
      <c r="AE35" s="4" t="s">
        <v>41</v>
      </c>
      <c r="AF35" s="43" t="s">
        <v>41</v>
      </c>
      <c r="AG35" s="10" t="str">
        <f>VLOOKUP(B35,'[1]Client GROUNDWATER - 1'!$A:$I,9,0)</f>
        <v>&lt;0.001</v>
      </c>
    </row>
    <row r="36" spans="1:33" x14ac:dyDescent="0.25">
      <c r="A36" s="46"/>
      <c r="B36" s="9" t="s">
        <v>53</v>
      </c>
      <c r="C36" s="4" t="s">
        <v>19</v>
      </c>
      <c r="D36" s="4">
        <v>1E-3</v>
      </c>
      <c r="E36" s="4">
        <v>0.49399999999999999</v>
      </c>
      <c r="F36" s="4">
        <v>0.49299999999999999</v>
      </c>
      <c r="G36" s="4">
        <v>0.47</v>
      </c>
      <c r="H36" s="4">
        <v>0.43099999999999999</v>
      </c>
      <c r="I36" s="4">
        <v>0.46100000000000002</v>
      </c>
      <c r="J36" s="10">
        <v>0.50600000000000001</v>
      </c>
      <c r="K36" s="10">
        <v>0.51200000000000001</v>
      </c>
      <c r="L36" s="10">
        <v>0.498</v>
      </c>
      <c r="M36" s="10">
        <v>0.48699999999999999</v>
      </c>
      <c r="N36" s="10">
        <v>0.432</v>
      </c>
      <c r="O36" s="10">
        <v>0.51900000000000002</v>
      </c>
      <c r="P36" s="10">
        <v>0.499</v>
      </c>
      <c r="Q36" s="10">
        <v>0.48799999999999999</v>
      </c>
      <c r="R36" s="10">
        <v>0.47199999999999998</v>
      </c>
      <c r="S36" s="10">
        <v>0.51300000000000001</v>
      </c>
      <c r="T36" s="10">
        <v>0.499</v>
      </c>
      <c r="U36" s="10">
        <v>0.45500000000000002</v>
      </c>
      <c r="V36" s="4">
        <v>0.42899999999999999</v>
      </c>
      <c r="W36" s="4">
        <v>0.47899999999999998</v>
      </c>
      <c r="X36" s="11">
        <v>0.49099999999999999</v>
      </c>
      <c r="Y36" s="14">
        <v>0.50600000000000001</v>
      </c>
      <c r="Z36" s="23">
        <v>0.54</v>
      </c>
      <c r="AA36" s="10">
        <v>0.39800000000000002</v>
      </c>
      <c r="AB36" s="11">
        <v>0.47199999999999998</v>
      </c>
      <c r="AC36" s="27">
        <v>0.53800000000000003</v>
      </c>
      <c r="AD36" s="27">
        <v>0.48199999999999998</v>
      </c>
      <c r="AE36" s="4">
        <v>0.54900000000000004</v>
      </c>
      <c r="AF36" s="43">
        <v>0.42399999999999999</v>
      </c>
      <c r="AG36" s="10" t="str">
        <f>VLOOKUP(B36,'[1]Client GROUNDWATER - 1'!$A:$I,9,0)</f>
        <v>0.561</v>
      </c>
    </row>
    <row r="37" spans="1:33" x14ac:dyDescent="0.25">
      <c r="A37" s="46"/>
      <c r="B37" s="9" t="s">
        <v>54</v>
      </c>
      <c r="C37" s="4" t="s">
        <v>19</v>
      </c>
      <c r="D37" s="4">
        <v>5.0000000000000001E-3</v>
      </c>
      <c r="E37" s="4">
        <v>5.0000000000000001E-3</v>
      </c>
      <c r="F37" s="4">
        <v>7.0000000000000001E-3</v>
      </c>
      <c r="G37" s="4">
        <v>6.0000000000000001E-3</v>
      </c>
      <c r="H37" s="4">
        <v>0.01</v>
      </c>
      <c r="I37" s="4" t="s">
        <v>55</v>
      </c>
      <c r="J37" s="10">
        <v>6.0000000000000001E-3</v>
      </c>
      <c r="K37" s="10" t="s">
        <v>55</v>
      </c>
      <c r="L37" s="10">
        <v>6.0000000000000001E-3</v>
      </c>
      <c r="M37" s="10" t="s">
        <v>55</v>
      </c>
      <c r="N37" s="10">
        <v>5.0000000000000001E-3</v>
      </c>
      <c r="O37" s="10">
        <v>7.0000000000000001E-3</v>
      </c>
      <c r="P37" s="10" t="s">
        <v>55</v>
      </c>
      <c r="Q37" s="10">
        <v>7.0000000000000001E-3</v>
      </c>
      <c r="R37" s="10">
        <v>6.0000000000000001E-3</v>
      </c>
      <c r="S37" s="10">
        <v>7.0000000000000001E-3</v>
      </c>
      <c r="T37" s="10">
        <v>7.0000000000000001E-3</v>
      </c>
      <c r="U37" s="10">
        <v>5.0000000000000001E-3</v>
      </c>
      <c r="V37" s="4">
        <v>5.0000000000000001E-3</v>
      </c>
      <c r="W37" s="4">
        <v>8.0000000000000002E-3</v>
      </c>
      <c r="X37" s="11">
        <v>1.0999999999999999E-2</v>
      </c>
      <c r="Y37" s="14">
        <v>6.0000000000000001E-3</v>
      </c>
      <c r="Z37" s="23">
        <v>1.0999999999999999E-2</v>
      </c>
      <c r="AA37" s="10">
        <v>7.0000000000000001E-3</v>
      </c>
      <c r="AB37" s="11">
        <v>8.9999999999999993E-3</v>
      </c>
      <c r="AC37" s="27">
        <v>8.0000000000000002E-3</v>
      </c>
      <c r="AD37" s="27" t="s">
        <v>55</v>
      </c>
      <c r="AE37" s="4">
        <v>0.01</v>
      </c>
      <c r="AF37" s="43">
        <v>5.0000000000000001E-3</v>
      </c>
      <c r="AG37" s="10" t="str">
        <f>VLOOKUP(B37,'[1]Client GROUNDWATER - 1'!$A:$I,9,0)</f>
        <v>&lt;0.005</v>
      </c>
    </row>
    <row r="38" spans="1:33" x14ac:dyDescent="0.25">
      <c r="A38" s="46"/>
      <c r="B38" s="9" t="s">
        <v>56</v>
      </c>
      <c r="C38" s="4" t="s">
        <v>19</v>
      </c>
      <c r="D38" s="4">
        <v>0.05</v>
      </c>
      <c r="E38" s="4">
        <v>0.1</v>
      </c>
      <c r="F38" s="4">
        <v>0.11</v>
      </c>
      <c r="G38" s="4">
        <v>0.1</v>
      </c>
      <c r="H38" s="4">
        <v>0.11</v>
      </c>
      <c r="I38" s="4">
        <v>0.1</v>
      </c>
      <c r="J38" s="10">
        <v>0.1</v>
      </c>
      <c r="K38" s="10">
        <v>0.11</v>
      </c>
      <c r="L38" s="10">
        <v>0.1</v>
      </c>
      <c r="M38" s="10">
        <v>0.11</v>
      </c>
      <c r="N38" s="10">
        <v>0.1</v>
      </c>
      <c r="O38" s="10">
        <v>0.13</v>
      </c>
      <c r="P38" s="10">
        <v>0.11</v>
      </c>
      <c r="Q38" s="10">
        <v>0.09</v>
      </c>
      <c r="R38" s="10">
        <v>0.12</v>
      </c>
      <c r="S38" s="10">
        <v>0.1</v>
      </c>
      <c r="T38" s="10">
        <v>0.13</v>
      </c>
      <c r="U38" s="10">
        <v>0.1</v>
      </c>
      <c r="V38" s="4">
        <v>0.1</v>
      </c>
      <c r="W38" s="4">
        <v>0.1</v>
      </c>
      <c r="X38" s="11">
        <v>0.12</v>
      </c>
      <c r="Y38" s="14">
        <v>0.13</v>
      </c>
      <c r="Z38" s="23">
        <v>0.11</v>
      </c>
      <c r="AA38" s="10">
        <v>0.12</v>
      </c>
      <c r="AB38" s="11">
        <v>0.13</v>
      </c>
      <c r="AC38" s="27">
        <v>0.1</v>
      </c>
      <c r="AD38" s="27">
        <v>0.12</v>
      </c>
      <c r="AE38" s="4">
        <v>0.13</v>
      </c>
      <c r="AF38" s="43">
        <v>0.1</v>
      </c>
      <c r="AG38" s="10" t="str">
        <f>VLOOKUP(B38,'[1]Client GROUNDWATER - 1'!$A:$I,9,0)</f>
        <v>0.11</v>
      </c>
    </row>
    <row r="39" spans="1:33" x14ac:dyDescent="0.25">
      <c r="A39" s="46"/>
      <c r="B39" s="9" t="s">
        <v>57</v>
      </c>
      <c r="C39" s="4" t="s">
        <v>19</v>
      </c>
      <c r="D39" s="4">
        <v>0.05</v>
      </c>
      <c r="E39" s="4">
        <v>0.33</v>
      </c>
      <c r="F39" s="4">
        <v>0.78</v>
      </c>
      <c r="G39" s="4">
        <v>0.76</v>
      </c>
      <c r="H39" s="4">
        <v>0.9</v>
      </c>
      <c r="I39" s="4">
        <v>0.31</v>
      </c>
      <c r="J39" s="10">
        <v>0.82</v>
      </c>
      <c r="K39" s="10">
        <v>0.92</v>
      </c>
      <c r="L39" s="10">
        <v>0.2</v>
      </c>
      <c r="M39" s="10" t="s">
        <v>58</v>
      </c>
      <c r="N39" s="10">
        <v>0.62</v>
      </c>
      <c r="O39" s="10">
        <v>1.03</v>
      </c>
      <c r="P39" s="10">
        <v>0.35</v>
      </c>
      <c r="Q39" s="10">
        <v>1</v>
      </c>
      <c r="R39" s="10">
        <v>1.02</v>
      </c>
      <c r="S39" s="10">
        <v>0.32</v>
      </c>
      <c r="T39" s="10" t="s">
        <v>58</v>
      </c>
      <c r="U39" s="10" t="s">
        <v>58</v>
      </c>
      <c r="V39" s="4">
        <v>0.09</v>
      </c>
      <c r="W39" s="4">
        <v>0.64</v>
      </c>
      <c r="X39" s="11">
        <v>1.26</v>
      </c>
      <c r="Y39" s="14">
        <v>1.1299999999999999</v>
      </c>
      <c r="Z39" s="23">
        <v>0.51</v>
      </c>
      <c r="AA39" s="10">
        <v>0.11</v>
      </c>
      <c r="AB39" s="11">
        <v>0.48</v>
      </c>
      <c r="AC39" s="27">
        <v>0.08</v>
      </c>
      <c r="AD39" s="27">
        <v>3.17</v>
      </c>
      <c r="AE39" s="4">
        <v>7.0000000000000007E-2</v>
      </c>
      <c r="AF39" s="43" t="s">
        <v>58</v>
      </c>
      <c r="AG39" s="10" t="str">
        <f>VLOOKUP(B39,'[1]Client GROUNDWATER - 1'!$A:$I,9,0)</f>
        <v>&lt;0.05</v>
      </c>
    </row>
    <row r="40" spans="1:33" x14ac:dyDescent="0.25">
      <c r="A40" s="46"/>
      <c r="B40" s="9" t="s">
        <v>59</v>
      </c>
      <c r="C40" s="4" t="s">
        <v>19</v>
      </c>
      <c r="D40" s="4">
        <v>1E-3</v>
      </c>
      <c r="E40" s="4" t="s">
        <v>41</v>
      </c>
      <c r="F40" s="4" t="s">
        <v>41</v>
      </c>
      <c r="G40" s="4" t="s">
        <v>41</v>
      </c>
      <c r="H40" s="4">
        <v>1E-3</v>
      </c>
      <c r="I40" s="4" t="s">
        <v>41</v>
      </c>
      <c r="J40" s="10">
        <v>2E-3</v>
      </c>
      <c r="K40" s="10">
        <v>1E-3</v>
      </c>
      <c r="L40" s="10" t="s">
        <v>41</v>
      </c>
      <c r="M40" s="10" t="s">
        <v>41</v>
      </c>
      <c r="N40" s="10" t="s">
        <v>41</v>
      </c>
      <c r="O40" s="10" t="s">
        <v>41</v>
      </c>
      <c r="P40" s="10" t="s">
        <v>41</v>
      </c>
      <c r="Q40" s="10" t="s">
        <v>41</v>
      </c>
      <c r="R40" s="10" t="s">
        <v>41</v>
      </c>
      <c r="S40" s="10" t="s">
        <v>41</v>
      </c>
      <c r="T40" s="10" t="s">
        <v>41</v>
      </c>
      <c r="U40" s="10" t="s">
        <v>41</v>
      </c>
      <c r="V40" s="4" t="s">
        <v>41</v>
      </c>
      <c r="W40" s="4" t="s">
        <v>41</v>
      </c>
      <c r="X40" s="11" t="s">
        <v>41</v>
      </c>
      <c r="Y40" s="11" t="s">
        <v>41</v>
      </c>
      <c r="Z40" s="23" t="s">
        <v>41</v>
      </c>
      <c r="AA40" s="10" t="s">
        <v>41</v>
      </c>
      <c r="AB40" s="11" t="s">
        <v>41</v>
      </c>
      <c r="AC40" s="4" t="s">
        <v>41</v>
      </c>
      <c r="AD40" s="4">
        <v>1E-3</v>
      </c>
      <c r="AE40" s="4" t="s">
        <v>41</v>
      </c>
      <c r="AF40" s="43" t="s">
        <v>41</v>
      </c>
      <c r="AG40" s="10" t="str">
        <f>VLOOKUP(B40,'[1]Client GROUNDWATER - 1'!$A:$I,9,0)</f>
        <v>&lt;0.001</v>
      </c>
    </row>
    <row r="41" spans="1:33" x14ac:dyDescent="0.25">
      <c r="A41" s="46"/>
      <c r="B41" s="9" t="s">
        <v>60</v>
      </c>
      <c r="C41" s="4" t="s">
        <v>19</v>
      </c>
      <c r="D41" s="4">
        <v>1E-3</v>
      </c>
      <c r="E41" s="4">
        <v>8.5000000000000006E-2</v>
      </c>
      <c r="F41" s="4">
        <v>0.29399999999999998</v>
      </c>
      <c r="G41" s="4">
        <v>0.307</v>
      </c>
      <c r="H41" s="4">
        <v>0.254</v>
      </c>
      <c r="I41" s="4">
        <v>0.16600000000000001</v>
      </c>
      <c r="J41" s="10">
        <v>0.193</v>
      </c>
      <c r="K41" s="10">
        <v>0.16400000000000001</v>
      </c>
      <c r="L41" s="10">
        <v>0.124</v>
      </c>
      <c r="M41" s="10">
        <v>0.113</v>
      </c>
      <c r="N41" s="10">
        <v>0.129</v>
      </c>
      <c r="O41" s="10">
        <v>0.11</v>
      </c>
      <c r="P41" s="10">
        <v>0.104</v>
      </c>
      <c r="Q41" s="10">
        <v>0.11799999999999999</v>
      </c>
      <c r="R41" s="10">
        <v>0.104</v>
      </c>
      <c r="S41" s="10">
        <v>9.0999999999999998E-2</v>
      </c>
      <c r="T41" s="10">
        <v>8.5999999999999993E-2</v>
      </c>
      <c r="U41" s="10">
        <v>9.5000000000000001E-2</v>
      </c>
      <c r="V41" s="4">
        <v>8.5999999999999993E-2</v>
      </c>
      <c r="W41" s="4">
        <v>0.109</v>
      </c>
      <c r="X41" s="11">
        <v>0.11600000000000001</v>
      </c>
      <c r="Y41" s="14">
        <v>0.106</v>
      </c>
      <c r="Z41" s="23">
        <v>9.6000000000000002E-2</v>
      </c>
      <c r="AA41" s="10">
        <v>0.10199999999999999</v>
      </c>
      <c r="AB41" s="11">
        <v>9.8000000000000004E-2</v>
      </c>
      <c r="AC41" s="27">
        <v>9.5000000000000001E-2</v>
      </c>
      <c r="AD41" s="27">
        <v>0.12</v>
      </c>
      <c r="AE41" s="4">
        <v>9.1999999999999998E-2</v>
      </c>
      <c r="AF41" s="43">
        <v>8.5000000000000006E-2</v>
      </c>
      <c r="AG41" s="10" t="str">
        <f>VLOOKUP(B41,'[1]Client GROUNDWATER - 1'!$A:$I,9,0)</f>
        <v>0.088</v>
      </c>
    </row>
    <row r="42" spans="1:33" x14ac:dyDescent="0.25">
      <c r="A42" s="46"/>
      <c r="B42" s="9" t="s">
        <v>61</v>
      </c>
      <c r="C42" s="4" t="s">
        <v>19</v>
      </c>
      <c r="D42" s="4">
        <v>1E-4</v>
      </c>
      <c r="E42" s="4" t="s">
        <v>44</v>
      </c>
      <c r="F42" s="4" t="s">
        <v>44</v>
      </c>
      <c r="G42" s="4" t="s">
        <v>44</v>
      </c>
      <c r="H42" s="4" t="s">
        <v>44</v>
      </c>
      <c r="I42" s="4" t="s">
        <v>44</v>
      </c>
      <c r="J42" s="10" t="s">
        <v>44</v>
      </c>
      <c r="K42" s="10" t="s">
        <v>44</v>
      </c>
      <c r="L42" s="10" t="s">
        <v>44</v>
      </c>
      <c r="M42" s="10" t="s">
        <v>44</v>
      </c>
      <c r="N42" s="10" t="s">
        <v>44</v>
      </c>
      <c r="O42" s="10" t="s">
        <v>44</v>
      </c>
      <c r="P42" s="10" t="s">
        <v>44</v>
      </c>
      <c r="Q42" s="10" t="s">
        <v>44</v>
      </c>
      <c r="R42" s="10" t="s">
        <v>44</v>
      </c>
      <c r="S42" s="10" t="s">
        <v>44</v>
      </c>
      <c r="T42" s="10" t="s">
        <v>44</v>
      </c>
      <c r="U42" s="10" t="s">
        <v>44</v>
      </c>
      <c r="V42" s="4" t="s">
        <v>44</v>
      </c>
      <c r="W42" s="4" t="s">
        <v>44</v>
      </c>
      <c r="X42" s="11" t="s">
        <v>44</v>
      </c>
      <c r="Y42" s="11" t="s">
        <v>44</v>
      </c>
      <c r="Z42" s="23" t="s">
        <v>44</v>
      </c>
      <c r="AA42" s="10" t="s">
        <v>44</v>
      </c>
      <c r="AB42" s="11" t="s">
        <v>44</v>
      </c>
      <c r="AC42" s="27">
        <v>2.0000000000000001E-4</v>
      </c>
      <c r="AD42" s="27" t="s">
        <v>44</v>
      </c>
      <c r="AE42" s="4" t="s">
        <v>44</v>
      </c>
      <c r="AF42" s="43" t="s">
        <v>44</v>
      </c>
      <c r="AG42" s="10" t="str">
        <f>VLOOKUP(B42,'[1]Client GROUNDWATER - 1'!$A:$I,9,0)</f>
        <v>&lt;0.0001</v>
      </c>
    </row>
    <row r="43" spans="1:33" x14ac:dyDescent="0.25">
      <c r="A43" s="46"/>
      <c r="B43" s="9" t="s">
        <v>62</v>
      </c>
      <c r="C43" s="4" t="s">
        <v>19</v>
      </c>
      <c r="D43" s="4">
        <v>1E-3</v>
      </c>
      <c r="E43" s="4" t="s">
        <v>41</v>
      </c>
      <c r="F43" s="4" t="s">
        <v>41</v>
      </c>
      <c r="G43" s="4" t="s">
        <v>41</v>
      </c>
      <c r="H43" s="4" t="s">
        <v>41</v>
      </c>
      <c r="I43" s="4" t="s">
        <v>41</v>
      </c>
      <c r="J43" s="10" t="s">
        <v>41</v>
      </c>
      <c r="K43" s="10" t="s">
        <v>41</v>
      </c>
      <c r="L43" s="10" t="s">
        <v>41</v>
      </c>
      <c r="M43" s="10" t="s">
        <v>41</v>
      </c>
      <c r="N43" s="10" t="s">
        <v>41</v>
      </c>
      <c r="O43" s="10" t="s">
        <v>41</v>
      </c>
      <c r="P43" s="10" t="s">
        <v>41</v>
      </c>
      <c r="Q43" s="10" t="s">
        <v>41</v>
      </c>
      <c r="R43" s="10" t="s">
        <v>41</v>
      </c>
      <c r="S43" s="10" t="s">
        <v>41</v>
      </c>
      <c r="T43" s="10" t="s">
        <v>41</v>
      </c>
      <c r="U43" s="10" t="s">
        <v>41</v>
      </c>
      <c r="V43" s="4" t="s">
        <v>41</v>
      </c>
      <c r="W43" s="4" t="s">
        <v>41</v>
      </c>
      <c r="X43" s="11" t="s">
        <v>41</v>
      </c>
      <c r="Y43" s="11" t="s">
        <v>41</v>
      </c>
      <c r="Z43" s="23" t="s">
        <v>41</v>
      </c>
      <c r="AA43" s="10" t="s">
        <v>41</v>
      </c>
      <c r="AB43" s="11" t="s">
        <v>41</v>
      </c>
      <c r="AC43" s="4" t="s">
        <v>41</v>
      </c>
      <c r="AD43" s="4" t="s">
        <v>41</v>
      </c>
      <c r="AE43" s="4" t="s">
        <v>41</v>
      </c>
      <c r="AF43" s="43" t="s">
        <v>41</v>
      </c>
      <c r="AG43" s="10" t="str">
        <f>VLOOKUP(B43,'[1]Client GROUNDWATER - 1'!$A:$I,9,0)</f>
        <v>&lt;0.001</v>
      </c>
    </row>
    <row r="44" spans="1:33" x14ac:dyDescent="0.25">
      <c r="A44" s="46"/>
      <c r="B44" s="9" t="s">
        <v>63</v>
      </c>
      <c r="C44" s="4" t="s">
        <v>19</v>
      </c>
      <c r="D44" s="4">
        <v>1E-3</v>
      </c>
      <c r="E44" s="4" t="s">
        <v>41</v>
      </c>
      <c r="F44" s="4" t="s">
        <v>41</v>
      </c>
      <c r="G44" s="4" t="s">
        <v>41</v>
      </c>
      <c r="H44" s="4" t="s">
        <v>41</v>
      </c>
      <c r="I44" s="4" t="s">
        <v>41</v>
      </c>
      <c r="J44" s="10" t="s">
        <v>41</v>
      </c>
      <c r="K44" s="10" t="s">
        <v>41</v>
      </c>
      <c r="L44" s="10" t="s">
        <v>41</v>
      </c>
      <c r="M44" s="10" t="s">
        <v>41</v>
      </c>
      <c r="N44" s="10" t="s">
        <v>41</v>
      </c>
      <c r="O44" s="10" t="s">
        <v>41</v>
      </c>
      <c r="P44" s="10">
        <v>2E-3</v>
      </c>
      <c r="Q44" s="10" t="s">
        <v>41</v>
      </c>
      <c r="R44" s="10" t="s">
        <v>41</v>
      </c>
      <c r="S44" s="10" t="s">
        <v>41</v>
      </c>
      <c r="T44" s="10" t="s">
        <v>41</v>
      </c>
      <c r="U44" s="10" t="s">
        <v>41</v>
      </c>
      <c r="V44" s="4" t="s">
        <v>41</v>
      </c>
      <c r="W44" s="4" t="s">
        <v>41</v>
      </c>
      <c r="X44" s="11" t="s">
        <v>41</v>
      </c>
      <c r="Y44" s="11" t="s">
        <v>41</v>
      </c>
      <c r="Z44" s="23" t="s">
        <v>41</v>
      </c>
      <c r="AA44" s="10" t="s">
        <v>41</v>
      </c>
      <c r="AB44" s="11" t="s">
        <v>41</v>
      </c>
      <c r="AC44" s="27">
        <v>8.0000000000000002E-3</v>
      </c>
      <c r="AD44" s="27" t="s">
        <v>41</v>
      </c>
      <c r="AE44" s="4" t="s">
        <v>41</v>
      </c>
      <c r="AF44" s="43" t="s">
        <v>41</v>
      </c>
      <c r="AG44" s="10" t="str">
        <f>VLOOKUP(B44,'[1]Client GROUNDWATER - 1'!$A:$I,9,0)</f>
        <v>&lt;0.001</v>
      </c>
    </row>
    <row r="45" spans="1:33" x14ac:dyDescent="0.25">
      <c r="A45" s="46"/>
      <c r="B45" s="9" t="s">
        <v>64</v>
      </c>
      <c r="C45" s="4" t="s">
        <v>19</v>
      </c>
      <c r="D45" s="4">
        <v>1E-3</v>
      </c>
      <c r="E45" s="4" t="s">
        <v>41</v>
      </c>
      <c r="F45" s="4" t="s">
        <v>41</v>
      </c>
      <c r="G45" s="4" t="s">
        <v>41</v>
      </c>
      <c r="H45" s="4" t="s">
        <v>41</v>
      </c>
      <c r="I45" s="4" t="s">
        <v>41</v>
      </c>
      <c r="J45" s="10" t="s">
        <v>41</v>
      </c>
      <c r="K45" s="10" t="s">
        <v>41</v>
      </c>
      <c r="L45" s="10" t="s">
        <v>41</v>
      </c>
      <c r="M45" s="10" t="s">
        <v>41</v>
      </c>
      <c r="N45" s="10" t="s">
        <v>41</v>
      </c>
      <c r="O45" s="10" t="s">
        <v>41</v>
      </c>
      <c r="P45" s="10" t="s">
        <v>41</v>
      </c>
      <c r="Q45" s="10" t="s">
        <v>41</v>
      </c>
      <c r="R45" s="10" t="s">
        <v>41</v>
      </c>
      <c r="S45" s="10" t="s">
        <v>41</v>
      </c>
      <c r="T45" s="10" t="s">
        <v>41</v>
      </c>
      <c r="U45" s="10" t="s">
        <v>41</v>
      </c>
      <c r="V45" s="4" t="s">
        <v>41</v>
      </c>
      <c r="W45" s="4">
        <v>2E-3</v>
      </c>
      <c r="X45" s="11">
        <v>2E-3</v>
      </c>
      <c r="Y45" s="14">
        <v>2E-3</v>
      </c>
      <c r="Z45" s="23" t="s">
        <v>41</v>
      </c>
      <c r="AA45" s="10" t="s">
        <v>41</v>
      </c>
      <c r="AB45" s="11" t="s">
        <v>41</v>
      </c>
      <c r="AC45" s="27">
        <v>2E-3</v>
      </c>
      <c r="AD45" s="27" t="s">
        <v>41</v>
      </c>
      <c r="AE45" s="4" t="s">
        <v>41</v>
      </c>
      <c r="AF45" s="43" t="s">
        <v>41</v>
      </c>
      <c r="AG45" s="10" t="str">
        <f>VLOOKUP(B45,'[1]Client GROUNDWATER - 1'!$A:$I,9,0)</f>
        <v>&lt;0.001</v>
      </c>
    </row>
    <row r="46" spans="1:33" x14ac:dyDescent="0.25">
      <c r="A46" s="46"/>
      <c r="B46" s="9" t="s">
        <v>65</v>
      </c>
      <c r="C46" s="4" t="s">
        <v>19</v>
      </c>
      <c r="D46" s="4">
        <v>1E-3</v>
      </c>
      <c r="E46" s="4">
        <v>4.2000000000000003E-2</v>
      </c>
      <c r="F46" s="4">
        <v>4.2000000000000003E-2</v>
      </c>
      <c r="G46" s="4">
        <v>4.2000000000000003E-2</v>
      </c>
      <c r="H46" s="4">
        <v>0.04</v>
      </c>
      <c r="I46" s="4">
        <v>3.9E-2</v>
      </c>
      <c r="J46" s="10">
        <v>5.0999999999999997E-2</v>
      </c>
      <c r="K46" s="10">
        <v>4.2999999999999997E-2</v>
      </c>
      <c r="L46" s="10">
        <v>4.2999999999999997E-2</v>
      </c>
      <c r="M46" s="10">
        <v>4.2999999999999997E-2</v>
      </c>
      <c r="N46" s="10">
        <v>4.3999999999999997E-2</v>
      </c>
      <c r="O46" s="10">
        <v>3.7999999999999999E-2</v>
      </c>
      <c r="P46" s="10">
        <v>0.04</v>
      </c>
      <c r="Q46" s="10">
        <v>4.2999999999999997E-2</v>
      </c>
      <c r="R46" s="10">
        <v>3.7999999999999999E-2</v>
      </c>
      <c r="S46" s="10">
        <v>3.9E-2</v>
      </c>
      <c r="T46" s="10">
        <v>4.1000000000000002E-2</v>
      </c>
      <c r="U46" s="10">
        <v>4.1000000000000002E-2</v>
      </c>
      <c r="V46" s="4">
        <v>3.7999999999999999E-2</v>
      </c>
      <c r="W46" s="4">
        <v>4.2999999999999997E-2</v>
      </c>
      <c r="X46" s="11">
        <v>4.2000000000000003E-2</v>
      </c>
      <c r="Y46" s="14">
        <v>0.04</v>
      </c>
      <c r="Z46" s="23">
        <v>0.04</v>
      </c>
      <c r="AA46" s="10">
        <v>4.3999999999999997E-2</v>
      </c>
      <c r="AB46" s="11">
        <v>3.7999999999999999E-2</v>
      </c>
      <c r="AC46" s="27">
        <v>4.5999999999999999E-2</v>
      </c>
      <c r="AD46" s="27">
        <v>0.06</v>
      </c>
      <c r="AE46" s="4">
        <v>4.1000000000000002E-2</v>
      </c>
      <c r="AF46" s="43">
        <v>3.9E-2</v>
      </c>
      <c r="AG46" s="10" t="str">
        <f>VLOOKUP(B46,'[1]Client GROUNDWATER - 1'!$A:$I,9,0)</f>
        <v>0.038</v>
      </c>
    </row>
    <row r="47" spans="1:33" x14ac:dyDescent="0.25">
      <c r="A47" s="46"/>
      <c r="B47" s="9" t="s">
        <v>66</v>
      </c>
      <c r="C47" s="4" t="s">
        <v>19</v>
      </c>
      <c r="D47" s="4">
        <v>1E-3</v>
      </c>
      <c r="E47" s="4">
        <v>7.0000000000000001E-3</v>
      </c>
      <c r="F47" s="4">
        <v>0.47</v>
      </c>
      <c r="G47" s="4">
        <v>0.45200000000000001</v>
      </c>
      <c r="H47" s="4">
        <v>0.38900000000000001</v>
      </c>
      <c r="I47" s="4">
        <v>0.28799999999999998</v>
      </c>
      <c r="J47" s="10">
        <v>0.27700000000000002</v>
      </c>
      <c r="K47" s="10">
        <v>0.23499999999999999</v>
      </c>
      <c r="L47" s="10">
        <v>0.19900000000000001</v>
      </c>
      <c r="M47" s="10">
        <v>0.113</v>
      </c>
      <c r="N47" s="10">
        <v>0.158</v>
      </c>
      <c r="O47" s="10">
        <v>0.13</v>
      </c>
      <c r="P47" s="10">
        <v>0.111</v>
      </c>
      <c r="Q47" s="10">
        <v>0.13</v>
      </c>
      <c r="R47" s="10">
        <v>9.9000000000000005E-2</v>
      </c>
      <c r="S47" s="10">
        <v>8.8999999999999996E-2</v>
      </c>
      <c r="T47" s="10">
        <v>7.0000000000000001E-3</v>
      </c>
      <c r="U47" s="10">
        <v>8.9999999999999993E-3</v>
      </c>
      <c r="V47" s="4">
        <v>1.0999999999999999E-2</v>
      </c>
      <c r="W47" s="4">
        <v>6.2E-2</v>
      </c>
      <c r="X47" s="11">
        <v>6.9000000000000006E-2</v>
      </c>
      <c r="Y47" s="14">
        <v>0.08</v>
      </c>
      <c r="Z47" s="23">
        <v>3.6999999999999998E-2</v>
      </c>
      <c r="AA47" s="10">
        <v>2.7E-2</v>
      </c>
      <c r="AB47" s="11">
        <v>3.4000000000000002E-2</v>
      </c>
      <c r="AC47" s="27">
        <v>8.0000000000000002E-3</v>
      </c>
      <c r="AD47" s="27">
        <v>5.0999999999999997E-2</v>
      </c>
      <c r="AE47" s="4">
        <v>2E-3</v>
      </c>
      <c r="AF47" s="43">
        <v>3.0000000000000001E-3</v>
      </c>
      <c r="AG47" s="10" t="str">
        <f>VLOOKUP(B47,'[1]Client GROUNDWATER - 1'!$A:$I,9,0)</f>
        <v>0.002</v>
      </c>
    </row>
    <row r="48" spans="1:33" x14ac:dyDescent="0.25">
      <c r="A48" s="46"/>
      <c r="B48" s="9" t="s">
        <v>67</v>
      </c>
      <c r="C48" s="4" t="s">
        <v>19</v>
      </c>
      <c r="D48" s="4">
        <v>0.01</v>
      </c>
      <c r="E48" s="4" t="s">
        <v>51</v>
      </c>
      <c r="F48" s="4" t="s">
        <v>51</v>
      </c>
      <c r="G48" s="4" t="s">
        <v>51</v>
      </c>
      <c r="H48" s="4" t="s">
        <v>51</v>
      </c>
      <c r="I48" s="4" t="s">
        <v>51</v>
      </c>
      <c r="J48" s="10" t="s">
        <v>51</v>
      </c>
      <c r="K48" s="10" t="s">
        <v>51</v>
      </c>
      <c r="L48" s="10" t="s">
        <v>51</v>
      </c>
      <c r="M48" s="10" t="s">
        <v>51</v>
      </c>
      <c r="N48" s="10" t="s">
        <v>51</v>
      </c>
      <c r="O48" s="10" t="s">
        <v>51</v>
      </c>
      <c r="P48" s="10" t="s">
        <v>51</v>
      </c>
      <c r="Q48" s="10" t="s">
        <v>51</v>
      </c>
      <c r="R48" s="10" t="s">
        <v>51</v>
      </c>
      <c r="S48" s="10" t="s">
        <v>51</v>
      </c>
      <c r="T48" s="10" t="s">
        <v>51</v>
      </c>
      <c r="U48" s="10" t="s">
        <v>51</v>
      </c>
      <c r="V48" s="4" t="s">
        <v>51</v>
      </c>
      <c r="W48" s="4" t="s">
        <v>51</v>
      </c>
      <c r="X48" s="11" t="s">
        <v>51</v>
      </c>
      <c r="Y48" s="11" t="s">
        <v>51</v>
      </c>
      <c r="Z48" s="23" t="s">
        <v>51</v>
      </c>
      <c r="AA48" s="10" t="s">
        <v>51</v>
      </c>
      <c r="AB48" s="11" t="s">
        <v>51</v>
      </c>
      <c r="AC48" s="4" t="s">
        <v>51</v>
      </c>
      <c r="AD48" s="4" t="s">
        <v>51</v>
      </c>
      <c r="AE48" s="4" t="s">
        <v>51</v>
      </c>
      <c r="AF48" s="43" t="s">
        <v>51</v>
      </c>
      <c r="AG48" s="10" t="str">
        <f>VLOOKUP(B48,'[1]Client GROUNDWATER - 1'!$A:$I,9,0)</f>
        <v>&lt;0.01</v>
      </c>
    </row>
    <row r="49" spans="1:33" x14ac:dyDescent="0.25">
      <c r="A49" s="46"/>
      <c r="B49" s="9" t="s">
        <v>68</v>
      </c>
      <c r="C49" s="4" t="s">
        <v>19</v>
      </c>
      <c r="D49" s="4">
        <v>1E-3</v>
      </c>
      <c r="E49" s="4" t="s">
        <v>41</v>
      </c>
      <c r="F49" s="4" t="s">
        <v>41</v>
      </c>
      <c r="G49" s="4" t="s">
        <v>41</v>
      </c>
      <c r="H49" s="4" t="s">
        <v>41</v>
      </c>
      <c r="I49" s="4" t="s">
        <v>41</v>
      </c>
      <c r="J49" s="10" t="s">
        <v>41</v>
      </c>
      <c r="K49" s="10" t="s">
        <v>41</v>
      </c>
      <c r="L49" s="10" t="s">
        <v>41</v>
      </c>
      <c r="M49" s="10" t="s">
        <v>41</v>
      </c>
      <c r="N49" s="10" t="s">
        <v>41</v>
      </c>
      <c r="O49" s="10" t="s">
        <v>41</v>
      </c>
      <c r="P49" s="10" t="s">
        <v>41</v>
      </c>
      <c r="Q49" s="10" t="s">
        <v>41</v>
      </c>
      <c r="R49" s="10" t="s">
        <v>41</v>
      </c>
      <c r="S49" s="10" t="s">
        <v>41</v>
      </c>
      <c r="T49" s="10" t="s">
        <v>41</v>
      </c>
      <c r="U49" s="10" t="s">
        <v>41</v>
      </c>
      <c r="V49" s="4" t="s">
        <v>41</v>
      </c>
      <c r="W49" s="4" t="s">
        <v>41</v>
      </c>
      <c r="X49" s="11" t="s">
        <v>41</v>
      </c>
      <c r="Y49" s="11" t="s">
        <v>41</v>
      </c>
      <c r="Z49" s="23" t="s">
        <v>41</v>
      </c>
      <c r="AA49" s="10" t="s">
        <v>41</v>
      </c>
      <c r="AB49" s="11" t="s">
        <v>41</v>
      </c>
      <c r="AC49" s="4" t="s">
        <v>41</v>
      </c>
      <c r="AD49" s="4" t="s">
        <v>41</v>
      </c>
      <c r="AE49" s="4" t="s">
        <v>41</v>
      </c>
      <c r="AF49" s="43" t="s">
        <v>41</v>
      </c>
      <c r="AG49" s="10" t="str">
        <f>VLOOKUP(B49,'[1]Client GROUNDWATER - 1'!$A:$I,9,0)</f>
        <v>&lt;0.001</v>
      </c>
    </row>
    <row r="50" spans="1:33" x14ac:dyDescent="0.25">
      <c r="A50" s="46"/>
      <c r="B50" s="9" t="s">
        <v>69</v>
      </c>
      <c r="C50" s="4" t="s">
        <v>19</v>
      </c>
      <c r="D50" s="4">
        <v>1E-3</v>
      </c>
      <c r="E50" s="4">
        <v>0.52600000000000002</v>
      </c>
      <c r="F50" s="4">
        <v>0.52600000000000002</v>
      </c>
      <c r="G50" s="4">
        <v>0.50900000000000001</v>
      </c>
      <c r="H50" s="4">
        <v>0.53300000000000003</v>
      </c>
      <c r="I50" s="4">
        <v>0.49299999999999999</v>
      </c>
      <c r="J50" s="10">
        <v>0.55700000000000005</v>
      </c>
      <c r="K50" s="10">
        <v>0.53800000000000003</v>
      </c>
      <c r="L50" s="10">
        <v>0.51</v>
      </c>
      <c r="M50" s="10">
        <v>0.54400000000000004</v>
      </c>
      <c r="N50" s="10">
        <v>0.60199999999999998</v>
      </c>
      <c r="O50" s="10">
        <v>0.47899999999999998</v>
      </c>
      <c r="P50" s="10">
        <v>0.496</v>
      </c>
      <c r="Q50" s="10">
        <v>0.56699999999999995</v>
      </c>
      <c r="R50" s="10">
        <v>0.50800000000000001</v>
      </c>
      <c r="S50" s="10">
        <v>0.50600000000000001</v>
      </c>
      <c r="T50" s="10">
        <v>0.52200000000000002</v>
      </c>
      <c r="U50" s="10">
        <v>0.52900000000000003</v>
      </c>
      <c r="V50" s="4">
        <v>0.504</v>
      </c>
      <c r="W50" s="4">
        <v>0.53200000000000003</v>
      </c>
      <c r="X50" s="11">
        <v>0.55100000000000005</v>
      </c>
      <c r="Y50" s="14">
        <v>0.52400000000000002</v>
      </c>
      <c r="Z50" s="23">
        <v>0.52600000000000002</v>
      </c>
      <c r="AA50" s="10">
        <v>0.58099999999999996</v>
      </c>
      <c r="AB50" s="11">
        <v>0.59399999999999997</v>
      </c>
      <c r="AC50" s="27">
        <v>0.56599999999999995</v>
      </c>
      <c r="AD50" s="27">
        <v>0.443</v>
      </c>
      <c r="AE50" s="4">
        <v>0.54500000000000004</v>
      </c>
      <c r="AF50" s="43">
        <v>0.48799999999999999</v>
      </c>
      <c r="AG50" s="10" t="str">
        <f>VLOOKUP(B50,'[1]Client GROUNDWATER - 1'!$A:$I,9,0)</f>
        <v>0.498</v>
      </c>
    </row>
    <row r="51" spans="1:33" x14ac:dyDescent="0.25">
      <c r="A51" s="46"/>
      <c r="B51" s="9" t="s">
        <v>70</v>
      </c>
      <c r="C51" s="4" t="s">
        <v>19</v>
      </c>
      <c r="D51" s="4">
        <v>5.0000000000000001E-3</v>
      </c>
      <c r="E51" s="4">
        <v>8.9999999999999993E-3</v>
      </c>
      <c r="F51" s="4">
        <v>7.0000000000000001E-3</v>
      </c>
      <c r="G51" s="4">
        <v>6.0000000000000001E-3</v>
      </c>
      <c r="H51" s="4">
        <v>6.0000000000000001E-3</v>
      </c>
      <c r="I51" s="4">
        <v>6.0000000000000001E-3</v>
      </c>
      <c r="J51" s="10">
        <v>7.0000000000000001E-3</v>
      </c>
      <c r="K51" s="10">
        <v>6.0000000000000001E-3</v>
      </c>
      <c r="L51" s="10">
        <v>0.13800000000000001</v>
      </c>
      <c r="M51" s="10">
        <v>7.0000000000000001E-3</v>
      </c>
      <c r="N51" s="10">
        <v>8.9999999999999993E-3</v>
      </c>
      <c r="O51" s="10">
        <v>7.0000000000000001E-3</v>
      </c>
      <c r="P51" s="10">
        <v>8.0000000000000002E-3</v>
      </c>
      <c r="Q51" s="10">
        <v>7.0000000000000001E-3</v>
      </c>
      <c r="R51" s="10">
        <v>6.0000000000000001E-3</v>
      </c>
      <c r="S51" s="10">
        <v>8.0000000000000002E-3</v>
      </c>
      <c r="T51" s="10">
        <v>6.0000000000000001E-3</v>
      </c>
      <c r="U51" s="10">
        <v>7.0000000000000001E-3</v>
      </c>
      <c r="V51" s="4">
        <v>7.0000000000000001E-3</v>
      </c>
      <c r="W51" s="4">
        <v>1.6E-2</v>
      </c>
      <c r="X51" s="11">
        <v>2.1000000000000001E-2</v>
      </c>
      <c r="Y51" s="14">
        <v>1.4999999999999999E-2</v>
      </c>
      <c r="Z51" s="23">
        <v>1.6E-2</v>
      </c>
      <c r="AA51" s="10">
        <v>1.4E-2</v>
      </c>
      <c r="AB51" s="11">
        <v>1.2E-2</v>
      </c>
      <c r="AC51" s="27">
        <v>2.1000000000000001E-2</v>
      </c>
      <c r="AD51" s="27" t="s">
        <v>55</v>
      </c>
      <c r="AE51" s="4">
        <v>0.01</v>
      </c>
      <c r="AF51" s="43">
        <v>6.0000000000000001E-3</v>
      </c>
      <c r="AG51" s="10" t="str">
        <f>VLOOKUP(B51,'[1]Client GROUNDWATER - 1'!$A:$I,9,0)</f>
        <v>0.006</v>
      </c>
    </row>
    <row r="52" spans="1:33" x14ac:dyDescent="0.25">
      <c r="A52" s="46"/>
      <c r="B52" s="9" t="s">
        <v>71</v>
      </c>
      <c r="C52" s="4" t="s">
        <v>19</v>
      </c>
      <c r="D52" s="4">
        <v>0.05</v>
      </c>
      <c r="E52" s="4">
        <v>0.1</v>
      </c>
      <c r="F52" s="4">
        <v>0.12</v>
      </c>
      <c r="G52" s="4">
        <v>0.11</v>
      </c>
      <c r="H52" s="4">
        <v>0.12</v>
      </c>
      <c r="I52" s="4">
        <v>0.12</v>
      </c>
      <c r="J52" s="10">
        <v>0.13</v>
      </c>
      <c r="K52" s="10">
        <v>0.12</v>
      </c>
      <c r="L52" s="10">
        <v>0.12</v>
      </c>
      <c r="M52" s="10">
        <v>0.11</v>
      </c>
      <c r="N52" s="10">
        <v>0.11</v>
      </c>
      <c r="O52" s="10">
        <v>0.1</v>
      </c>
      <c r="P52" s="10">
        <v>0.11</v>
      </c>
      <c r="Q52" s="10">
        <v>0.11</v>
      </c>
      <c r="R52" s="10">
        <v>0.1</v>
      </c>
      <c r="S52" s="10">
        <v>0.1</v>
      </c>
      <c r="T52" s="10">
        <v>0.12</v>
      </c>
      <c r="U52" s="10">
        <v>0.09</v>
      </c>
      <c r="V52" s="4">
        <v>0.11</v>
      </c>
      <c r="W52" s="4">
        <v>0.12</v>
      </c>
      <c r="X52" s="11">
        <v>0.11</v>
      </c>
      <c r="Y52" s="14">
        <v>0.12</v>
      </c>
      <c r="Z52" s="23">
        <v>0.09</v>
      </c>
      <c r="AA52" s="10">
        <v>0.13</v>
      </c>
      <c r="AB52" s="11">
        <v>0.1</v>
      </c>
      <c r="AC52" s="27">
        <v>0.12</v>
      </c>
      <c r="AD52" s="27">
        <v>0.12</v>
      </c>
      <c r="AE52" s="4">
        <v>0.12</v>
      </c>
      <c r="AF52" s="43">
        <v>0.12</v>
      </c>
      <c r="AG52" s="10" t="str">
        <f>VLOOKUP(B52,'[1]Client GROUNDWATER - 1'!$A:$I,9,0)</f>
        <v>0.09</v>
      </c>
    </row>
    <row r="53" spans="1:33" x14ac:dyDescent="0.25">
      <c r="A53" s="46"/>
      <c r="B53" s="9" t="s">
        <v>72</v>
      </c>
      <c r="C53" s="4" t="s">
        <v>19</v>
      </c>
      <c r="D53" s="4">
        <v>0.05</v>
      </c>
      <c r="E53" s="4">
        <v>0.42</v>
      </c>
      <c r="F53" s="4">
        <v>1.53</v>
      </c>
      <c r="G53" s="4">
        <v>1.1299999999999999</v>
      </c>
      <c r="H53" s="4">
        <v>1.2</v>
      </c>
      <c r="I53" s="4">
        <v>0.47</v>
      </c>
      <c r="J53" s="10">
        <v>1.27</v>
      </c>
      <c r="K53" s="10">
        <v>1.23</v>
      </c>
      <c r="L53" s="10">
        <v>0.34</v>
      </c>
      <c r="M53" s="10">
        <v>0.94</v>
      </c>
      <c r="N53" s="10">
        <v>2.96</v>
      </c>
      <c r="O53" s="10">
        <v>2.7</v>
      </c>
      <c r="P53" s="10">
        <v>0.72</v>
      </c>
      <c r="Q53" s="10">
        <v>2.3199999999999998</v>
      </c>
      <c r="R53" s="10">
        <v>3.13</v>
      </c>
      <c r="S53" s="10">
        <v>1.34</v>
      </c>
      <c r="T53" s="10" t="s">
        <v>58</v>
      </c>
      <c r="U53" s="10">
        <v>0.13</v>
      </c>
      <c r="V53" s="4">
        <v>0.87</v>
      </c>
      <c r="W53" s="4">
        <v>6.5</v>
      </c>
      <c r="X53" s="11">
        <v>8.15</v>
      </c>
      <c r="Y53" s="14">
        <v>4.49</v>
      </c>
      <c r="Z53" s="23">
        <v>3.17</v>
      </c>
      <c r="AA53" s="10">
        <v>2.0499999999999998</v>
      </c>
      <c r="AB53" s="11">
        <v>2.14</v>
      </c>
      <c r="AC53" s="27">
        <v>2.13</v>
      </c>
      <c r="AD53" s="27">
        <v>3.83</v>
      </c>
      <c r="AE53" s="4">
        <v>0.45</v>
      </c>
      <c r="AF53" s="43">
        <v>0.28999999999999998</v>
      </c>
      <c r="AG53" s="10" t="str">
        <f>VLOOKUP(B53,'[1]Client GROUNDWATER - 1'!$A:$I,9,0)</f>
        <v>&lt;0.05</v>
      </c>
    </row>
    <row r="54" spans="1:33" x14ac:dyDescent="0.25">
      <c r="A54" s="46"/>
      <c r="B54" s="9" t="s">
        <v>73</v>
      </c>
      <c r="C54" s="4" t="s">
        <v>19</v>
      </c>
      <c r="D54" s="4">
        <v>1E-4</v>
      </c>
      <c r="E54" s="4" t="s">
        <v>44</v>
      </c>
      <c r="F54" s="4" t="s">
        <v>44</v>
      </c>
      <c r="G54" s="4" t="s">
        <v>44</v>
      </c>
      <c r="H54" s="4" t="s">
        <v>44</v>
      </c>
      <c r="I54" s="4" t="s">
        <v>44</v>
      </c>
      <c r="J54" s="10" t="s">
        <v>44</v>
      </c>
      <c r="K54" s="10" t="s">
        <v>44</v>
      </c>
      <c r="L54" s="10" t="s">
        <v>44</v>
      </c>
      <c r="M54" s="10" t="s">
        <v>44</v>
      </c>
      <c r="N54" s="10" t="s">
        <v>44</v>
      </c>
      <c r="O54" s="10" t="s">
        <v>44</v>
      </c>
      <c r="P54" s="10" t="s">
        <v>44</v>
      </c>
      <c r="Q54" s="10" t="s">
        <v>44</v>
      </c>
      <c r="R54" s="10" t="s">
        <v>44</v>
      </c>
      <c r="S54" s="10" t="s">
        <v>44</v>
      </c>
      <c r="T54" s="10" t="s">
        <v>44</v>
      </c>
      <c r="U54" s="10" t="s">
        <v>44</v>
      </c>
      <c r="V54" s="4" t="s">
        <v>44</v>
      </c>
      <c r="W54" s="4" t="s">
        <v>44</v>
      </c>
      <c r="X54" s="11" t="s">
        <v>44</v>
      </c>
      <c r="Y54" s="11" t="s">
        <v>44</v>
      </c>
      <c r="Z54" s="23" t="s">
        <v>44</v>
      </c>
      <c r="AA54" s="10" t="s">
        <v>44</v>
      </c>
      <c r="AB54" s="11" t="s">
        <v>44</v>
      </c>
      <c r="AC54" s="4" t="s">
        <v>44</v>
      </c>
      <c r="AD54" s="4" t="s">
        <v>44</v>
      </c>
      <c r="AE54" s="4" t="s">
        <v>44</v>
      </c>
      <c r="AF54" s="43" t="s">
        <v>44</v>
      </c>
      <c r="AG54" s="10" t="str">
        <f>VLOOKUP(B54,'[1]Client GROUNDWATER - 1'!$A:$I,9,0)</f>
        <v>&lt;0.0001</v>
      </c>
    </row>
    <row r="55" spans="1:33" x14ac:dyDescent="0.25">
      <c r="A55" s="46"/>
      <c r="B55" s="9" t="s">
        <v>74</v>
      </c>
      <c r="C55" s="4" t="s">
        <v>19</v>
      </c>
      <c r="D55" s="4">
        <v>1E-4</v>
      </c>
      <c r="E55" s="4" t="s">
        <v>44</v>
      </c>
      <c r="F55" s="4" t="s">
        <v>44</v>
      </c>
      <c r="G55" s="4" t="s">
        <v>44</v>
      </c>
      <c r="H55" s="4" t="s">
        <v>44</v>
      </c>
      <c r="I55" s="4" t="s">
        <v>44</v>
      </c>
      <c r="J55" s="10" t="s">
        <v>44</v>
      </c>
      <c r="K55" s="10" t="s">
        <v>44</v>
      </c>
      <c r="L55" s="10" t="s">
        <v>44</v>
      </c>
      <c r="M55" s="10" t="s">
        <v>44</v>
      </c>
      <c r="N55" s="10" t="s">
        <v>44</v>
      </c>
      <c r="O55" s="10" t="s">
        <v>44</v>
      </c>
      <c r="P55" s="10" t="s">
        <v>44</v>
      </c>
      <c r="Q55" s="10" t="s">
        <v>44</v>
      </c>
      <c r="R55" s="10" t="s">
        <v>44</v>
      </c>
      <c r="S55" s="10" t="s">
        <v>44</v>
      </c>
      <c r="T55" s="10" t="s">
        <v>44</v>
      </c>
      <c r="U55" s="10" t="s">
        <v>44</v>
      </c>
      <c r="V55" s="4" t="s">
        <v>44</v>
      </c>
      <c r="W55" s="4" t="s">
        <v>44</v>
      </c>
      <c r="X55" s="11" t="s">
        <v>44</v>
      </c>
      <c r="Y55" s="11" t="s">
        <v>44</v>
      </c>
      <c r="Z55" s="23" t="s">
        <v>44</v>
      </c>
      <c r="AA55" s="10" t="s">
        <v>44</v>
      </c>
      <c r="AB55" s="11" t="s">
        <v>44</v>
      </c>
      <c r="AC55" s="4" t="s">
        <v>44</v>
      </c>
      <c r="AD55" s="4" t="s">
        <v>44</v>
      </c>
      <c r="AE55" s="4" t="s">
        <v>44</v>
      </c>
      <c r="AF55" s="43" t="s">
        <v>44</v>
      </c>
      <c r="AG55" s="10" t="str">
        <f>VLOOKUP(B55,'[1]Client GROUNDWATER - 1'!$A:$I,9,0)</f>
        <v>&lt;0.0001</v>
      </c>
    </row>
    <row r="56" spans="1:33" x14ac:dyDescent="0.25">
      <c r="A56" s="46"/>
      <c r="B56" s="9" t="s">
        <v>75</v>
      </c>
      <c r="C56" s="4" t="s">
        <v>19</v>
      </c>
      <c r="D56" s="4">
        <v>0.05</v>
      </c>
      <c r="E56" s="4">
        <v>30.9</v>
      </c>
      <c r="F56" s="4">
        <v>29.1</v>
      </c>
      <c r="G56" s="4">
        <v>29.5</v>
      </c>
      <c r="H56" s="4">
        <v>31.4</v>
      </c>
      <c r="I56" s="4">
        <v>30.5</v>
      </c>
      <c r="J56" s="10">
        <v>31.8</v>
      </c>
      <c r="K56" s="10">
        <v>30.7</v>
      </c>
      <c r="L56" s="10">
        <v>30.7</v>
      </c>
      <c r="M56" s="10">
        <v>30.4</v>
      </c>
      <c r="N56" s="10">
        <v>29.6</v>
      </c>
      <c r="O56" s="10">
        <v>31.1</v>
      </c>
      <c r="P56" s="10">
        <v>30.3</v>
      </c>
      <c r="Q56" s="10">
        <v>29.9</v>
      </c>
      <c r="R56" s="10">
        <v>30.8</v>
      </c>
      <c r="S56" s="10">
        <v>30</v>
      </c>
      <c r="T56" s="10">
        <v>31.2</v>
      </c>
      <c r="U56" s="10">
        <v>31</v>
      </c>
      <c r="V56" s="4">
        <v>30.1</v>
      </c>
      <c r="W56" s="4">
        <v>32.299999999999997</v>
      </c>
      <c r="X56" s="14">
        <v>32.200000000000003</v>
      </c>
      <c r="Y56" s="14">
        <v>31.5</v>
      </c>
      <c r="Z56" s="23">
        <v>32.700000000000003</v>
      </c>
      <c r="AA56" s="10">
        <v>31.8</v>
      </c>
      <c r="AB56" s="11">
        <v>31.1</v>
      </c>
      <c r="AC56" s="27">
        <v>32.200000000000003</v>
      </c>
      <c r="AD56" s="27">
        <v>26.9</v>
      </c>
      <c r="AE56" s="4">
        <v>30.3</v>
      </c>
      <c r="AF56" s="43">
        <v>31.1</v>
      </c>
      <c r="AG56" s="10" t="str">
        <f>VLOOKUP(B56,'[1]Client GROUNDWATER - 1'!$A:$I,9,0)</f>
        <v>30.9</v>
      </c>
    </row>
    <row r="57" spans="1:33" x14ac:dyDescent="0.25">
      <c r="A57" s="46"/>
      <c r="B57" s="9" t="s">
        <v>76</v>
      </c>
      <c r="C57" s="4" t="s">
        <v>19</v>
      </c>
      <c r="D57" s="4">
        <v>0.1</v>
      </c>
      <c r="E57" s="4">
        <v>0.4</v>
      </c>
      <c r="F57" s="4">
        <v>0.4</v>
      </c>
      <c r="G57" s="4">
        <v>0.4</v>
      </c>
      <c r="H57" s="4">
        <v>0.4</v>
      </c>
      <c r="I57" s="4">
        <v>0.4</v>
      </c>
      <c r="J57" s="10">
        <v>0.4</v>
      </c>
      <c r="K57" s="10">
        <v>0.4</v>
      </c>
      <c r="L57" s="10">
        <v>0.3</v>
      </c>
      <c r="M57" s="10">
        <v>0.4</v>
      </c>
      <c r="N57" s="10">
        <v>0.4</v>
      </c>
      <c r="O57" s="10">
        <v>0.4</v>
      </c>
      <c r="P57" s="10">
        <v>0.4</v>
      </c>
      <c r="Q57" s="10">
        <v>0.3</v>
      </c>
      <c r="R57" s="10">
        <v>0.4</v>
      </c>
      <c r="S57" s="10">
        <v>0.4</v>
      </c>
      <c r="T57" s="10">
        <v>0.4</v>
      </c>
      <c r="U57" s="10">
        <v>0.4</v>
      </c>
      <c r="V57" s="4">
        <v>0.4</v>
      </c>
      <c r="W57" s="4">
        <v>0.5</v>
      </c>
      <c r="X57" s="14">
        <v>0.4</v>
      </c>
      <c r="Y57" s="14">
        <v>0.4</v>
      </c>
      <c r="Z57" s="23">
        <v>0.4</v>
      </c>
      <c r="AA57" s="10">
        <v>0.4</v>
      </c>
      <c r="AB57" s="11">
        <v>0.4</v>
      </c>
      <c r="AC57" s="27">
        <v>0.3</v>
      </c>
      <c r="AD57" s="27">
        <v>0.5</v>
      </c>
      <c r="AE57" s="4">
        <v>0.4</v>
      </c>
      <c r="AF57" s="43">
        <v>0.5</v>
      </c>
      <c r="AG57" s="10" t="str">
        <f>VLOOKUP(B57,'[1]Client GROUNDWATER - 1'!$A:$I,9,0)</f>
        <v>0.4</v>
      </c>
    </row>
    <row r="58" spans="1:33" x14ac:dyDescent="0.25">
      <c r="A58" s="46"/>
      <c r="B58" s="9" t="s">
        <v>77</v>
      </c>
      <c r="C58" s="4" t="s">
        <v>19</v>
      </c>
      <c r="D58" s="4">
        <v>0.01</v>
      </c>
      <c r="E58" s="4" t="s">
        <v>51</v>
      </c>
      <c r="F58" s="4" t="s">
        <v>51</v>
      </c>
      <c r="G58" s="4" t="s">
        <v>51</v>
      </c>
      <c r="H58" s="4" t="s">
        <v>51</v>
      </c>
      <c r="I58" s="4" t="s">
        <v>51</v>
      </c>
      <c r="J58" s="10" t="s">
        <v>51</v>
      </c>
      <c r="K58" s="10" t="s">
        <v>51</v>
      </c>
      <c r="L58" s="10" t="s">
        <v>51</v>
      </c>
      <c r="M58" s="10" t="s">
        <v>51</v>
      </c>
      <c r="N58" s="10" t="s">
        <v>51</v>
      </c>
      <c r="O58" s="10" t="s">
        <v>51</v>
      </c>
      <c r="P58" s="10" t="s">
        <v>51</v>
      </c>
      <c r="Q58" s="10" t="s">
        <v>51</v>
      </c>
      <c r="R58" s="10" t="s">
        <v>51</v>
      </c>
      <c r="S58" s="10" t="s">
        <v>51</v>
      </c>
      <c r="T58" s="10" t="s">
        <v>51</v>
      </c>
      <c r="U58" s="10" t="s">
        <v>51</v>
      </c>
      <c r="V58" s="4" t="s">
        <v>51</v>
      </c>
      <c r="W58" s="4" t="s">
        <v>51</v>
      </c>
      <c r="X58" s="11" t="s">
        <v>51</v>
      </c>
      <c r="Y58" s="11" t="s">
        <v>51</v>
      </c>
      <c r="Z58" s="23" t="s">
        <v>51</v>
      </c>
      <c r="AA58" s="10" t="s">
        <v>51</v>
      </c>
      <c r="AB58" s="11" t="s">
        <v>51</v>
      </c>
      <c r="AC58" s="4" t="s">
        <v>51</v>
      </c>
      <c r="AD58" s="4" t="s">
        <v>51</v>
      </c>
      <c r="AE58" s="4" t="s">
        <v>51</v>
      </c>
      <c r="AF58" s="43" t="s">
        <v>51</v>
      </c>
      <c r="AG58" s="10" t="str">
        <f>VLOOKUP(B58,'[1]Client GROUNDWATER - 1'!$A:$I,9,0)</f>
        <v>&lt;0.01</v>
      </c>
    </row>
    <row r="59" spans="1:33" x14ac:dyDescent="0.25">
      <c r="A59" s="46"/>
      <c r="B59" s="9" t="s">
        <v>78</v>
      </c>
      <c r="C59" s="4" t="s">
        <v>19</v>
      </c>
      <c r="D59" s="4">
        <v>0.01</v>
      </c>
      <c r="E59" s="4">
        <v>0.08</v>
      </c>
      <c r="F59" s="4">
        <v>0.02</v>
      </c>
      <c r="G59" s="4">
        <v>0.02</v>
      </c>
      <c r="H59" s="4">
        <v>0.03</v>
      </c>
      <c r="I59" s="4">
        <v>0.03</v>
      </c>
      <c r="J59" s="10">
        <v>0.02</v>
      </c>
      <c r="K59" s="10">
        <v>0.03</v>
      </c>
      <c r="L59" s="10">
        <v>0.04</v>
      </c>
      <c r="M59" s="10">
        <v>0.04</v>
      </c>
      <c r="N59" s="10">
        <v>0.03</v>
      </c>
      <c r="O59" s="10">
        <v>0.03</v>
      </c>
      <c r="P59" s="10">
        <v>0.04</v>
      </c>
      <c r="Q59" s="10">
        <v>0.04</v>
      </c>
      <c r="R59" s="10">
        <v>7.0000000000000007E-2</v>
      </c>
      <c r="S59" s="10">
        <v>0.03</v>
      </c>
      <c r="T59" s="10">
        <v>7.0000000000000007E-2</v>
      </c>
      <c r="U59" s="10">
        <v>0.06</v>
      </c>
      <c r="V59" s="4">
        <v>0.05</v>
      </c>
      <c r="W59" s="4">
        <v>0.05</v>
      </c>
      <c r="X59" s="14">
        <v>0.08</v>
      </c>
      <c r="Y59" s="14">
        <v>0.03</v>
      </c>
      <c r="Z59" s="23">
        <v>0.03</v>
      </c>
      <c r="AA59" s="10">
        <v>0.02</v>
      </c>
      <c r="AB59" s="11">
        <v>0.04</v>
      </c>
      <c r="AC59" s="27">
        <v>0.04</v>
      </c>
      <c r="AD59" s="27" t="s">
        <v>51</v>
      </c>
      <c r="AE59" s="4">
        <v>0.94</v>
      </c>
      <c r="AF59" s="43">
        <v>0.06</v>
      </c>
      <c r="AG59" s="10" t="str">
        <f>VLOOKUP(B59,'[1]Client GROUNDWATER - 1'!$A:$I,9,0)</f>
        <v>0.06</v>
      </c>
    </row>
    <row r="60" spans="1:33" x14ac:dyDescent="0.25">
      <c r="A60" s="46"/>
      <c r="B60" s="9" t="s">
        <v>79</v>
      </c>
      <c r="C60" s="4" t="s">
        <v>19</v>
      </c>
      <c r="D60" s="4">
        <v>0.01</v>
      </c>
      <c r="E60" s="4">
        <v>0.08</v>
      </c>
      <c r="F60" s="4">
        <v>0.02</v>
      </c>
      <c r="G60" s="4">
        <v>0.02</v>
      </c>
      <c r="H60" s="4">
        <v>0.03</v>
      </c>
      <c r="I60" s="4">
        <v>0.03</v>
      </c>
      <c r="J60" s="10">
        <v>0.02</v>
      </c>
      <c r="K60" s="11">
        <v>0.03</v>
      </c>
      <c r="L60" s="11">
        <v>0.04</v>
      </c>
      <c r="M60" s="11">
        <v>0.04</v>
      </c>
      <c r="N60" s="11">
        <v>0.03</v>
      </c>
      <c r="O60" s="11">
        <v>0.03</v>
      </c>
      <c r="P60" s="11">
        <v>0.04</v>
      </c>
      <c r="Q60" s="11">
        <v>0.04</v>
      </c>
      <c r="R60" s="11">
        <v>7.0000000000000007E-2</v>
      </c>
      <c r="S60" s="11">
        <v>0.03</v>
      </c>
      <c r="T60" s="10">
        <v>7.0000000000000007E-2</v>
      </c>
      <c r="U60" s="10">
        <v>0.06</v>
      </c>
      <c r="V60" s="4">
        <v>0.05</v>
      </c>
      <c r="W60" s="4">
        <v>0.05</v>
      </c>
      <c r="X60" s="14">
        <v>0.08</v>
      </c>
      <c r="Y60" s="14">
        <v>0.03</v>
      </c>
      <c r="Z60" s="23">
        <v>0.03</v>
      </c>
      <c r="AA60" s="10">
        <v>0.02</v>
      </c>
      <c r="AB60" s="11">
        <v>0.04</v>
      </c>
      <c r="AC60" s="27">
        <v>0.04</v>
      </c>
      <c r="AD60" s="27" t="s">
        <v>51</v>
      </c>
      <c r="AE60" s="4">
        <v>0.94</v>
      </c>
      <c r="AF60" s="43">
        <v>0.06</v>
      </c>
      <c r="AG60" s="10" t="str">
        <f>VLOOKUP(B60,'[1]Client GROUNDWATER - 1'!$A:$I,9,0)</f>
        <v>0.06</v>
      </c>
    </row>
    <row r="61" spans="1:33" x14ac:dyDescent="0.25">
      <c r="A61" s="46"/>
      <c r="B61" s="9" t="s">
        <v>80</v>
      </c>
      <c r="C61" s="4" t="s">
        <v>81</v>
      </c>
      <c r="D61" s="4">
        <v>0.01</v>
      </c>
      <c r="E61" s="4">
        <v>13.2</v>
      </c>
      <c r="F61" s="4">
        <v>13.2</v>
      </c>
      <c r="G61" s="4">
        <v>11</v>
      </c>
      <c r="H61" s="4">
        <v>13.3</v>
      </c>
      <c r="I61" s="4">
        <v>13</v>
      </c>
      <c r="J61" s="10">
        <v>10.9</v>
      </c>
      <c r="K61" s="11">
        <v>13.3</v>
      </c>
      <c r="L61" s="11">
        <v>13.2</v>
      </c>
      <c r="M61" s="11">
        <v>13.8</v>
      </c>
      <c r="N61" s="11">
        <v>12.5</v>
      </c>
      <c r="O61" s="11">
        <v>12.9</v>
      </c>
      <c r="P61" s="11">
        <v>13.1</v>
      </c>
      <c r="Q61" s="11">
        <v>12.6</v>
      </c>
      <c r="R61" s="11">
        <v>13</v>
      </c>
      <c r="S61" s="11">
        <v>12.8</v>
      </c>
      <c r="T61" s="10">
        <v>12.6</v>
      </c>
      <c r="U61" s="10">
        <v>12.8</v>
      </c>
      <c r="V61" s="4">
        <v>12.5</v>
      </c>
      <c r="W61" s="4">
        <v>11.5</v>
      </c>
      <c r="X61" s="14">
        <v>13</v>
      </c>
      <c r="Y61" s="14">
        <v>13.6</v>
      </c>
      <c r="Z61" s="23">
        <v>13.2</v>
      </c>
      <c r="AA61" s="10">
        <v>12.8</v>
      </c>
      <c r="AB61" s="11">
        <v>12.9</v>
      </c>
      <c r="AC61" s="27">
        <v>12.5</v>
      </c>
      <c r="AD61" s="27">
        <v>12.1</v>
      </c>
      <c r="AE61" s="4">
        <v>13.1</v>
      </c>
      <c r="AF61" s="43">
        <v>12.8</v>
      </c>
      <c r="AG61" s="10" t="str">
        <f>VLOOKUP(B61,'[1]Client GROUNDWATER - 1'!$A:$I,9,0)</f>
        <v>12.8</v>
      </c>
    </row>
    <row r="62" spans="1:33" x14ac:dyDescent="0.25">
      <c r="A62" s="46"/>
      <c r="B62" s="9" t="s">
        <v>82</v>
      </c>
      <c r="C62" s="4" t="s">
        <v>81</v>
      </c>
      <c r="D62" s="4">
        <v>0.01</v>
      </c>
      <c r="E62" s="4">
        <v>12.3</v>
      </c>
      <c r="F62" s="4">
        <v>11.7</v>
      </c>
      <c r="G62" s="4">
        <v>11.3</v>
      </c>
      <c r="H62" s="4">
        <v>11.9</v>
      </c>
      <c r="I62" s="4">
        <v>11.2</v>
      </c>
      <c r="J62" s="10">
        <v>12.1</v>
      </c>
      <c r="K62" s="11">
        <v>13</v>
      </c>
      <c r="L62" s="11">
        <v>12.2</v>
      </c>
      <c r="M62" s="11">
        <v>12.4</v>
      </c>
      <c r="N62" s="11">
        <v>10.6</v>
      </c>
      <c r="O62" s="11">
        <v>13.6</v>
      </c>
      <c r="P62" s="11">
        <v>13.2</v>
      </c>
      <c r="Q62" s="11">
        <v>12.4</v>
      </c>
      <c r="R62" s="11">
        <v>12.9</v>
      </c>
      <c r="S62" s="11">
        <v>12.9</v>
      </c>
      <c r="T62" s="10">
        <v>12.1</v>
      </c>
      <c r="U62" s="10">
        <v>12.5</v>
      </c>
      <c r="V62" s="4">
        <v>10.3</v>
      </c>
      <c r="W62" s="4">
        <v>10.7</v>
      </c>
      <c r="X62" s="14">
        <v>13</v>
      </c>
      <c r="Y62" s="14">
        <v>12.5</v>
      </c>
      <c r="Z62" s="23">
        <v>13.9</v>
      </c>
      <c r="AA62" s="10">
        <v>10.9</v>
      </c>
      <c r="AB62" s="11">
        <v>10.9</v>
      </c>
      <c r="AC62" s="27">
        <v>12.8</v>
      </c>
      <c r="AD62" s="27">
        <v>11.9</v>
      </c>
      <c r="AE62" s="4">
        <v>12.7</v>
      </c>
      <c r="AF62" s="43">
        <v>10.6</v>
      </c>
      <c r="AG62" s="10" t="str">
        <f>VLOOKUP(B62,'[1]Client GROUNDWATER - 1'!$A:$I,9,0)</f>
        <v>13.3</v>
      </c>
    </row>
    <row r="63" spans="1:33" x14ac:dyDescent="0.25">
      <c r="A63" s="47"/>
      <c r="B63" s="9" t="s">
        <v>83</v>
      </c>
      <c r="C63" s="4" t="s">
        <v>84</v>
      </c>
      <c r="D63" s="4">
        <v>0.01</v>
      </c>
      <c r="E63" s="4">
        <v>3.38</v>
      </c>
      <c r="F63" s="4">
        <v>6.13</v>
      </c>
      <c r="G63" s="4">
        <v>1.45</v>
      </c>
      <c r="H63" s="4">
        <v>5.76</v>
      </c>
      <c r="I63" s="4">
        <v>7.5</v>
      </c>
      <c r="J63" s="10">
        <v>5.37</v>
      </c>
      <c r="K63" s="11">
        <v>1.02</v>
      </c>
      <c r="L63" s="11">
        <v>3.9</v>
      </c>
      <c r="M63" s="11">
        <v>5.17</v>
      </c>
      <c r="N63" s="11">
        <v>8.59</v>
      </c>
      <c r="O63" s="11">
        <v>2.82</v>
      </c>
      <c r="P63" s="11">
        <v>0.22</v>
      </c>
      <c r="Q63" s="11">
        <v>0.72</v>
      </c>
      <c r="R63" s="11">
        <v>0.22</v>
      </c>
      <c r="S63" s="11">
        <v>0.25</v>
      </c>
      <c r="T63" s="10">
        <v>1.98</v>
      </c>
      <c r="U63" s="10">
        <v>1.1499999999999999</v>
      </c>
      <c r="V63" s="4">
        <v>9.9700000000000006</v>
      </c>
      <c r="W63" s="4">
        <v>3.76</v>
      </c>
      <c r="X63" s="14">
        <v>0.4</v>
      </c>
      <c r="Y63" s="14">
        <v>4.32</v>
      </c>
      <c r="Z63" s="23">
        <v>2.89</v>
      </c>
      <c r="AA63" s="10">
        <v>8.1999999999999993</v>
      </c>
      <c r="AB63" s="11">
        <v>8.41</v>
      </c>
      <c r="AC63" s="27">
        <v>1.53</v>
      </c>
      <c r="AD63" s="27">
        <v>0.99</v>
      </c>
      <c r="AE63" s="4">
        <v>1.42</v>
      </c>
      <c r="AF63" s="43">
        <v>9.69</v>
      </c>
      <c r="AG63" s="10" t="str">
        <f>VLOOKUP(B63,'[1]Client GROUNDWATER - 1'!$A:$I,9,0)</f>
        <v>1.63</v>
      </c>
    </row>
    <row r="64" spans="1:33" x14ac:dyDescent="0.25">
      <c r="A64" s="55" t="s">
        <v>85</v>
      </c>
      <c r="B64" s="9" t="s">
        <v>86</v>
      </c>
      <c r="C64" s="4" t="s">
        <v>87</v>
      </c>
      <c r="D64" s="4">
        <v>10</v>
      </c>
      <c r="E64" s="4" t="s">
        <v>88</v>
      </c>
      <c r="F64" s="4" t="s">
        <v>88</v>
      </c>
      <c r="G64" s="4" t="s">
        <v>88</v>
      </c>
      <c r="H64" s="4" t="s">
        <v>88</v>
      </c>
      <c r="I64" s="4" t="s">
        <v>88</v>
      </c>
      <c r="J64" s="10" t="s">
        <v>88</v>
      </c>
      <c r="K64" s="11" t="s">
        <v>88</v>
      </c>
      <c r="L64" s="11" t="s">
        <v>88</v>
      </c>
      <c r="M64" s="11" t="s">
        <v>88</v>
      </c>
      <c r="N64" s="11" t="s">
        <v>88</v>
      </c>
      <c r="O64" s="11" t="s">
        <v>88</v>
      </c>
      <c r="P64" s="11" t="s">
        <v>88</v>
      </c>
      <c r="Q64" s="11" t="s">
        <v>88</v>
      </c>
      <c r="R64" s="11" t="s">
        <v>88</v>
      </c>
      <c r="S64" s="11" t="s">
        <v>88</v>
      </c>
      <c r="T64" s="10" t="s">
        <v>88</v>
      </c>
      <c r="U64" s="10" t="s">
        <v>88</v>
      </c>
      <c r="V64" s="4" t="s">
        <v>88</v>
      </c>
      <c r="W64" s="4" t="s">
        <v>88</v>
      </c>
      <c r="X64" s="11" t="s">
        <v>88</v>
      </c>
      <c r="Y64" s="11" t="s">
        <v>88</v>
      </c>
      <c r="Z64" s="23" t="s">
        <v>88</v>
      </c>
      <c r="AA64" s="10" t="s">
        <v>88</v>
      </c>
      <c r="AB64" s="11" t="s">
        <v>88</v>
      </c>
      <c r="AC64" s="4" t="s">
        <v>88</v>
      </c>
      <c r="AD64" s="4">
        <v>97</v>
      </c>
      <c r="AE64" s="4" t="s">
        <v>88</v>
      </c>
      <c r="AF64" s="43" t="s">
        <v>88</v>
      </c>
      <c r="AG64" s="10" t="str">
        <f>VLOOKUP(B64,'[1]Client GROUNDWATER - 1'!$A:$I,9,0)</f>
        <v>&lt;10</v>
      </c>
    </row>
    <row r="65" spans="1:33" x14ac:dyDescent="0.25">
      <c r="A65" s="53"/>
      <c r="B65" s="9" t="s">
        <v>89</v>
      </c>
      <c r="C65" s="4" t="s">
        <v>87</v>
      </c>
      <c r="D65" s="4">
        <v>10</v>
      </c>
      <c r="E65" s="4" t="s">
        <v>88</v>
      </c>
      <c r="F65" s="4" t="s">
        <v>88</v>
      </c>
      <c r="G65" s="4" t="s">
        <v>88</v>
      </c>
      <c r="H65" s="4" t="s">
        <v>88</v>
      </c>
      <c r="I65" s="4" t="s">
        <v>88</v>
      </c>
      <c r="J65" s="10" t="s">
        <v>88</v>
      </c>
      <c r="K65" s="11" t="s">
        <v>88</v>
      </c>
      <c r="L65" s="11" t="s">
        <v>88</v>
      </c>
      <c r="M65" s="11" t="s">
        <v>88</v>
      </c>
      <c r="N65" s="11" t="s">
        <v>88</v>
      </c>
      <c r="O65" s="11" t="s">
        <v>88</v>
      </c>
      <c r="P65" s="11" t="s">
        <v>88</v>
      </c>
      <c r="Q65" s="11" t="s">
        <v>88</v>
      </c>
      <c r="R65" s="11" t="s">
        <v>88</v>
      </c>
      <c r="S65" s="11" t="s">
        <v>88</v>
      </c>
      <c r="T65" s="10" t="s">
        <v>88</v>
      </c>
      <c r="U65" s="10" t="s">
        <v>88</v>
      </c>
      <c r="V65" s="4" t="s">
        <v>88</v>
      </c>
      <c r="W65" s="4" t="s">
        <v>88</v>
      </c>
      <c r="X65" s="11" t="s">
        <v>88</v>
      </c>
      <c r="Y65" s="11" t="s">
        <v>88</v>
      </c>
      <c r="Z65" s="23" t="s">
        <v>88</v>
      </c>
      <c r="AA65" s="10" t="s">
        <v>88</v>
      </c>
      <c r="AB65" s="11" t="s">
        <v>88</v>
      </c>
      <c r="AC65" s="4" t="s">
        <v>88</v>
      </c>
      <c r="AD65" s="4" t="s">
        <v>88</v>
      </c>
      <c r="AE65" s="4" t="s">
        <v>88</v>
      </c>
      <c r="AF65" s="43" t="s">
        <v>88</v>
      </c>
      <c r="AG65" s="10" t="str">
        <f>VLOOKUP(B65,'[1]Client GROUNDWATER - 1'!$A:$I,9,0)</f>
        <v>&lt;10</v>
      </c>
    </row>
    <row r="66" spans="1:33" x14ac:dyDescent="0.25">
      <c r="A66" s="54"/>
      <c r="B66" s="9" t="s">
        <v>90</v>
      </c>
      <c r="C66" s="4" t="s">
        <v>87</v>
      </c>
      <c r="D66" s="4">
        <v>10</v>
      </c>
      <c r="E66" s="4" t="s">
        <v>88</v>
      </c>
      <c r="F66" s="4" t="s">
        <v>88</v>
      </c>
      <c r="G66" s="4" t="s">
        <v>88</v>
      </c>
      <c r="H66" s="4" t="s">
        <v>88</v>
      </c>
      <c r="I66" s="4" t="s">
        <v>88</v>
      </c>
      <c r="J66" s="10" t="s">
        <v>88</v>
      </c>
      <c r="K66" s="11" t="s">
        <v>88</v>
      </c>
      <c r="L66" s="11" t="s">
        <v>88</v>
      </c>
      <c r="M66" s="11" t="s">
        <v>88</v>
      </c>
      <c r="N66" s="11" t="s">
        <v>88</v>
      </c>
      <c r="O66" s="11" t="s">
        <v>88</v>
      </c>
      <c r="P66" s="11" t="s">
        <v>88</v>
      </c>
      <c r="Q66" s="11" t="s">
        <v>88</v>
      </c>
      <c r="R66" s="11" t="s">
        <v>88</v>
      </c>
      <c r="S66" s="11" t="s">
        <v>88</v>
      </c>
      <c r="T66" s="10" t="s">
        <v>88</v>
      </c>
      <c r="U66" s="10" t="s">
        <v>88</v>
      </c>
      <c r="V66" s="4" t="s">
        <v>88</v>
      </c>
      <c r="W66" s="4" t="s">
        <v>88</v>
      </c>
      <c r="X66" s="11" t="s">
        <v>88</v>
      </c>
      <c r="Y66" s="11" t="s">
        <v>88</v>
      </c>
      <c r="Z66" s="23" t="s">
        <v>88</v>
      </c>
      <c r="AA66" s="10" t="s">
        <v>88</v>
      </c>
      <c r="AB66" s="11" t="s">
        <v>88</v>
      </c>
      <c r="AC66" s="4" t="s">
        <v>88</v>
      </c>
      <c r="AD66" s="4" t="s">
        <v>88</v>
      </c>
      <c r="AE66" s="4" t="s">
        <v>88</v>
      </c>
      <c r="AF66" s="43" t="s">
        <v>88</v>
      </c>
      <c r="AG66" s="10" t="str">
        <f>VLOOKUP(B66,'[1]Client GROUNDWATER - 1'!$A:$I,9,0)</f>
        <v>&lt;10</v>
      </c>
    </row>
    <row r="67" spans="1:33" ht="13.5" customHeight="1" x14ac:dyDescent="0.25">
      <c r="A67" s="51" t="s">
        <v>91</v>
      </c>
      <c r="B67" s="9" t="s">
        <v>92</v>
      </c>
      <c r="C67" s="4" t="s">
        <v>87</v>
      </c>
      <c r="D67" s="4">
        <v>1</v>
      </c>
      <c r="E67" s="4" t="s">
        <v>93</v>
      </c>
      <c r="F67" s="4" t="s">
        <v>93</v>
      </c>
      <c r="G67" s="4" t="s">
        <v>93</v>
      </c>
      <c r="H67" s="4" t="s">
        <v>93</v>
      </c>
      <c r="I67" s="4" t="s">
        <v>93</v>
      </c>
      <c r="J67" s="10" t="s">
        <v>93</v>
      </c>
      <c r="K67" s="11" t="s">
        <v>93</v>
      </c>
      <c r="L67" s="11" t="s">
        <v>93</v>
      </c>
      <c r="M67" s="11" t="s">
        <v>93</v>
      </c>
      <c r="N67" s="11" t="s">
        <v>93</v>
      </c>
      <c r="O67" s="11" t="s">
        <v>93</v>
      </c>
      <c r="P67" s="11" t="s">
        <v>93</v>
      </c>
      <c r="Q67" s="11" t="s">
        <v>22</v>
      </c>
      <c r="R67" s="11" t="s">
        <v>22</v>
      </c>
      <c r="S67" s="11" t="s">
        <v>22</v>
      </c>
      <c r="T67" s="10" t="s">
        <v>94</v>
      </c>
      <c r="U67" s="10" t="s">
        <v>95</v>
      </c>
      <c r="V67" s="4" t="s">
        <v>94</v>
      </c>
      <c r="W67" s="4" t="s">
        <v>94</v>
      </c>
      <c r="X67" s="11" t="s">
        <v>94</v>
      </c>
      <c r="Y67" s="11" t="s">
        <v>94</v>
      </c>
      <c r="Z67" s="23" t="s">
        <v>94</v>
      </c>
      <c r="AA67" s="11" t="s">
        <v>94</v>
      </c>
      <c r="AB67" s="11" t="s">
        <v>94</v>
      </c>
      <c r="AC67" s="4" t="s">
        <v>93</v>
      </c>
      <c r="AD67" s="4" t="s">
        <v>93</v>
      </c>
      <c r="AE67" s="4" t="s">
        <v>93</v>
      </c>
      <c r="AF67" s="43" t="s">
        <v>93</v>
      </c>
      <c r="AG67" s="10" t="str">
        <f>VLOOKUP(B67,'[1]Client GROUNDWATER - 1'!$A:$I,9,0)</f>
        <v>&lt;1.0</v>
      </c>
    </row>
    <row r="68" spans="1:33" x14ac:dyDescent="0.25">
      <c r="A68" s="52"/>
      <c r="B68" s="9" t="s">
        <v>96</v>
      </c>
      <c r="C68" s="4" t="s">
        <v>87</v>
      </c>
      <c r="D68" s="4">
        <v>1</v>
      </c>
      <c r="E68" s="4" t="s">
        <v>93</v>
      </c>
      <c r="F68" s="4" t="s">
        <v>93</v>
      </c>
      <c r="G68" s="4" t="s">
        <v>93</v>
      </c>
      <c r="H68" s="4" t="s">
        <v>93</v>
      </c>
      <c r="I68" s="4" t="s">
        <v>93</v>
      </c>
      <c r="J68" s="10" t="s">
        <v>93</v>
      </c>
      <c r="K68" s="11" t="s">
        <v>93</v>
      </c>
      <c r="L68" s="11" t="s">
        <v>93</v>
      </c>
      <c r="M68" s="11" t="s">
        <v>93</v>
      </c>
      <c r="N68" s="11" t="s">
        <v>93</v>
      </c>
      <c r="O68" s="11" t="s">
        <v>93</v>
      </c>
      <c r="P68" s="11" t="s">
        <v>93</v>
      </c>
      <c r="Q68" s="11" t="s">
        <v>22</v>
      </c>
      <c r="R68" s="11" t="s">
        <v>22</v>
      </c>
      <c r="S68" s="11" t="s">
        <v>22</v>
      </c>
      <c r="T68" s="10" t="s">
        <v>94</v>
      </c>
      <c r="U68" s="10" t="s">
        <v>94</v>
      </c>
      <c r="V68" s="4" t="s">
        <v>94</v>
      </c>
      <c r="W68" s="4" t="s">
        <v>94</v>
      </c>
      <c r="X68" s="11" t="s">
        <v>94</v>
      </c>
      <c r="Y68" s="11" t="s">
        <v>94</v>
      </c>
      <c r="Z68" s="23" t="s">
        <v>94</v>
      </c>
      <c r="AA68" s="10" t="s">
        <v>94</v>
      </c>
      <c r="AB68" s="11" t="s">
        <v>94</v>
      </c>
      <c r="AC68" s="4" t="s">
        <v>93</v>
      </c>
      <c r="AD68" s="4" t="s">
        <v>93</v>
      </c>
      <c r="AE68" s="4" t="s">
        <v>93</v>
      </c>
      <c r="AF68" s="43" t="s">
        <v>93</v>
      </c>
      <c r="AG68" s="10" t="str">
        <f>VLOOKUP(B68,'[1]Client GROUNDWATER - 1'!$A:$I,9,0)</f>
        <v>&lt;1.0</v>
      </c>
    </row>
    <row r="69" spans="1:33" ht="12.75" customHeight="1" x14ac:dyDescent="0.25">
      <c r="A69" s="52"/>
      <c r="B69" s="9" t="s">
        <v>97</v>
      </c>
      <c r="C69" s="4" t="s">
        <v>87</v>
      </c>
      <c r="D69" s="4">
        <v>1</v>
      </c>
      <c r="E69" s="4" t="s">
        <v>93</v>
      </c>
      <c r="F69" s="4" t="s">
        <v>93</v>
      </c>
      <c r="G69" s="4" t="s">
        <v>93</v>
      </c>
      <c r="H69" s="4" t="s">
        <v>93</v>
      </c>
      <c r="I69" s="4" t="s">
        <v>93</v>
      </c>
      <c r="J69" s="10" t="s">
        <v>93</v>
      </c>
      <c r="K69" s="11" t="s">
        <v>93</v>
      </c>
      <c r="L69" s="11" t="s">
        <v>93</v>
      </c>
      <c r="M69" s="11" t="s">
        <v>93</v>
      </c>
      <c r="N69" s="11" t="s">
        <v>93</v>
      </c>
      <c r="O69" s="11" t="s">
        <v>93</v>
      </c>
      <c r="P69" s="11" t="s">
        <v>93</v>
      </c>
      <c r="Q69" s="11" t="s">
        <v>22</v>
      </c>
      <c r="R69" s="11" t="s">
        <v>22</v>
      </c>
      <c r="S69" s="11" t="s">
        <v>22</v>
      </c>
      <c r="T69" s="10" t="s">
        <v>94</v>
      </c>
      <c r="U69" s="10" t="s">
        <v>94</v>
      </c>
      <c r="V69" s="4" t="s">
        <v>94</v>
      </c>
      <c r="W69" s="4" t="s">
        <v>94</v>
      </c>
      <c r="X69" s="11" t="s">
        <v>94</v>
      </c>
      <c r="Y69" s="11" t="s">
        <v>94</v>
      </c>
      <c r="Z69" s="23" t="s">
        <v>94</v>
      </c>
      <c r="AA69" s="10" t="s">
        <v>94</v>
      </c>
      <c r="AB69" s="11" t="s">
        <v>94</v>
      </c>
      <c r="AC69" s="4" t="s">
        <v>93</v>
      </c>
      <c r="AD69" s="4" t="s">
        <v>93</v>
      </c>
      <c r="AE69" s="4" t="s">
        <v>93</v>
      </c>
      <c r="AF69" s="43" t="s">
        <v>93</v>
      </c>
      <c r="AG69" s="10" t="str">
        <f>VLOOKUP(B69,'[1]Client GROUNDWATER - 1'!$A:$I,9,0)</f>
        <v>&lt;1.0</v>
      </c>
    </row>
    <row r="70" spans="1:33" x14ac:dyDescent="0.25">
      <c r="A70" s="52"/>
      <c r="B70" s="9" t="s">
        <v>98</v>
      </c>
      <c r="C70" s="4" t="s">
        <v>87</v>
      </c>
      <c r="D70" s="4">
        <v>1</v>
      </c>
      <c r="E70" s="4" t="s">
        <v>93</v>
      </c>
      <c r="F70" s="4" t="s">
        <v>93</v>
      </c>
      <c r="G70" s="4" t="s">
        <v>93</v>
      </c>
      <c r="H70" s="4" t="s">
        <v>93</v>
      </c>
      <c r="I70" s="4" t="s">
        <v>93</v>
      </c>
      <c r="J70" s="10" t="s">
        <v>93</v>
      </c>
      <c r="K70" s="11" t="s">
        <v>93</v>
      </c>
      <c r="L70" s="11" t="s">
        <v>93</v>
      </c>
      <c r="M70" s="11" t="s">
        <v>93</v>
      </c>
      <c r="N70" s="11" t="s">
        <v>93</v>
      </c>
      <c r="O70" s="11" t="s">
        <v>93</v>
      </c>
      <c r="P70" s="11" t="s">
        <v>93</v>
      </c>
      <c r="Q70" s="11" t="s">
        <v>22</v>
      </c>
      <c r="R70" s="11" t="s">
        <v>22</v>
      </c>
      <c r="S70" s="11" t="s">
        <v>22</v>
      </c>
      <c r="T70" s="10" t="s">
        <v>94</v>
      </c>
      <c r="U70" s="10" t="s">
        <v>94</v>
      </c>
      <c r="V70" s="4" t="s">
        <v>94</v>
      </c>
      <c r="W70" s="4" t="s">
        <v>94</v>
      </c>
      <c r="X70" s="11" t="s">
        <v>94</v>
      </c>
      <c r="Y70" s="11" t="s">
        <v>94</v>
      </c>
      <c r="Z70" s="23" t="s">
        <v>94</v>
      </c>
      <c r="AA70" s="10" t="s">
        <v>94</v>
      </c>
      <c r="AB70" s="11" t="s">
        <v>94</v>
      </c>
      <c r="AC70" s="4" t="s">
        <v>93</v>
      </c>
      <c r="AD70" s="4" t="s">
        <v>93</v>
      </c>
      <c r="AE70" s="4" t="s">
        <v>93</v>
      </c>
      <c r="AF70" s="43" t="s">
        <v>93</v>
      </c>
      <c r="AG70" s="10" t="str">
        <f>VLOOKUP(B70,'[1]Client GROUNDWATER - 1'!$A:$I,9,0)</f>
        <v>&lt;1.0</v>
      </c>
    </row>
    <row r="71" spans="1:33" x14ac:dyDescent="0.25">
      <c r="A71" s="52"/>
      <c r="B71" s="9" t="s">
        <v>99</v>
      </c>
      <c r="C71" s="4" t="s">
        <v>87</v>
      </c>
      <c r="D71" s="4">
        <v>1</v>
      </c>
      <c r="E71" s="4" t="s">
        <v>93</v>
      </c>
      <c r="F71" s="4" t="s">
        <v>93</v>
      </c>
      <c r="G71" s="4" t="s">
        <v>93</v>
      </c>
      <c r="H71" s="4" t="s">
        <v>93</v>
      </c>
      <c r="I71" s="4" t="s">
        <v>93</v>
      </c>
      <c r="J71" s="10" t="s">
        <v>93</v>
      </c>
      <c r="K71" s="11" t="s">
        <v>93</v>
      </c>
      <c r="L71" s="11" t="s">
        <v>93</v>
      </c>
      <c r="M71" s="11" t="s">
        <v>93</v>
      </c>
      <c r="N71" s="11" t="s">
        <v>93</v>
      </c>
      <c r="O71" s="11" t="s">
        <v>93</v>
      </c>
      <c r="P71" s="11" t="s">
        <v>93</v>
      </c>
      <c r="Q71" s="11" t="s">
        <v>22</v>
      </c>
      <c r="R71" s="11" t="s">
        <v>22</v>
      </c>
      <c r="S71" s="11" t="s">
        <v>22</v>
      </c>
      <c r="T71" s="10" t="s">
        <v>94</v>
      </c>
      <c r="U71" s="10" t="s">
        <v>94</v>
      </c>
      <c r="V71" s="4" t="s">
        <v>94</v>
      </c>
      <c r="W71" s="4" t="s">
        <v>94</v>
      </c>
      <c r="X71" s="11" t="s">
        <v>94</v>
      </c>
      <c r="Y71" s="11" t="s">
        <v>94</v>
      </c>
      <c r="Z71" s="23" t="s">
        <v>94</v>
      </c>
      <c r="AA71" s="10" t="s">
        <v>94</v>
      </c>
      <c r="AB71" s="11" t="s">
        <v>94</v>
      </c>
      <c r="AC71" s="4" t="s">
        <v>93</v>
      </c>
      <c r="AD71" s="4" t="s">
        <v>93</v>
      </c>
      <c r="AE71" s="4" t="s">
        <v>93</v>
      </c>
      <c r="AF71" s="43" t="s">
        <v>93</v>
      </c>
      <c r="AG71" s="10" t="str">
        <f>VLOOKUP(B71,'[1]Client GROUNDWATER - 1'!$A:$I,9,0)</f>
        <v>&lt;1.0</v>
      </c>
    </row>
    <row r="72" spans="1:33" x14ac:dyDescent="0.25">
      <c r="A72" s="52"/>
      <c r="B72" s="9" t="s">
        <v>176</v>
      </c>
      <c r="C72" s="4" t="s">
        <v>87</v>
      </c>
      <c r="D72" s="4">
        <v>1</v>
      </c>
      <c r="E72" s="4" t="s">
        <v>93</v>
      </c>
      <c r="F72" s="4" t="s">
        <v>93</v>
      </c>
      <c r="G72" s="4" t="s">
        <v>93</v>
      </c>
      <c r="H72" s="4" t="s">
        <v>93</v>
      </c>
      <c r="I72" s="4" t="s">
        <v>93</v>
      </c>
      <c r="J72" s="10" t="s">
        <v>93</v>
      </c>
      <c r="K72" s="11" t="s">
        <v>93</v>
      </c>
      <c r="L72" s="11" t="s">
        <v>93</v>
      </c>
      <c r="M72" s="11" t="s">
        <v>93</v>
      </c>
      <c r="N72" s="11" t="s">
        <v>93</v>
      </c>
      <c r="O72" s="11" t="s">
        <v>93</v>
      </c>
      <c r="P72" s="11" t="s">
        <v>93</v>
      </c>
      <c r="Q72" s="11" t="s">
        <v>22</v>
      </c>
      <c r="R72" s="11" t="s">
        <v>22</v>
      </c>
      <c r="S72" s="11" t="s">
        <v>22</v>
      </c>
      <c r="T72" s="10" t="s">
        <v>94</v>
      </c>
      <c r="U72" s="10" t="s">
        <v>94</v>
      </c>
      <c r="V72" s="4" t="s">
        <v>94</v>
      </c>
      <c r="W72" s="4" t="s">
        <v>94</v>
      </c>
      <c r="X72" s="11" t="s">
        <v>94</v>
      </c>
      <c r="Y72" s="11" t="s">
        <v>94</v>
      </c>
      <c r="Z72" s="23" t="s">
        <v>94</v>
      </c>
      <c r="AA72" s="10" t="s">
        <v>94</v>
      </c>
      <c r="AB72" s="11" t="s">
        <v>94</v>
      </c>
      <c r="AC72" s="4" t="s">
        <v>93</v>
      </c>
      <c r="AD72" s="4" t="s">
        <v>93</v>
      </c>
      <c r="AE72" s="4" t="s">
        <v>93</v>
      </c>
      <c r="AF72" s="43" t="s">
        <v>93</v>
      </c>
      <c r="AG72" s="10" t="str">
        <f>VLOOKUP(B72,'[1]Client GROUNDWATER - 1'!$A:$I,9,0)</f>
        <v>&lt;1.0</v>
      </c>
    </row>
    <row r="73" spans="1:33" x14ac:dyDescent="0.25">
      <c r="A73" s="52"/>
      <c r="B73" s="9" t="s">
        <v>100</v>
      </c>
      <c r="C73" s="4" t="s">
        <v>87</v>
      </c>
      <c r="D73" s="4">
        <v>1</v>
      </c>
      <c r="E73" s="4" t="s">
        <v>93</v>
      </c>
      <c r="F73" s="4" t="s">
        <v>93</v>
      </c>
      <c r="G73" s="4" t="s">
        <v>93</v>
      </c>
      <c r="H73" s="4" t="s">
        <v>93</v>
      </c>
      <c r="I73" s="4" t="s">
        <v>93</v>
      </c>
      <c r="J73" s="10" t="s">
        <v>93</v>
      </c>
      <c r="K73" s="11" t="s">
        <v>93</v>
      </c>
      <c r="L73" s="11" t="s">
        <v>93</v>
      </c>
      <c r="M73" s="11" t="s">
        <v>93</v>
      </c>
      <c r="N73" s="11" t="s">
        <v>93</v>
      </c>
      <c r="O73" s="11" t="s">
        <v>93</v>
      </c>
      <c r="P73" s="11" t="s">
        <v>93</v>
      </c>
      <c r="Q73" s="11" t="s">
        <v>22</v>
      </c>
      <c r="R73" s="11" t="s">
        <v>22</v>
      </c>
      <c r="S73" s="11" t="s">
        <v>22</v>
      </c>
      <c r="T73" s="10" t="s">
        <v>94</v>
      </c>
      <c r="U73" s="10" t="s">
        <v>94</v>
      </c>
      <c r="V73" s="4" t="s">
        <v>94</v>
      </c>
      <c r="W73" s="4" t="s">
        <v>94</v>
      </c>
      <c r="X73" s="11" t="s">
        <v>94</v>
      </c>
      <c r="Y73" s="11" t="s">
        <v>94</v>
      </c>
      <c r="Z73" s="23" t="s">
        <v>94</v>
      </c>
      <c r="AA73" s="10" t="s">
        <v>94</v>
      </c>
      <c r="AB73" s="11" t="s">
        <v>94</v>
      </c>
      <c r="AC73" s="4" t="s">
        <v>93</v>
      </c>
      <c r="AD73" s="4" t="s">
        <v>93</v>
      </c>
      <c r="AE73" s="4" t="s">
        <v>93</v>
      </c>
      <c r="AF73" s="43" t="s">
        <v>93</v>
      </c>
      <c r="AG73" s="10" t="str">
        <f>VLOOKUP(B73,'[1]Client GROUNDWATER - 1'!$A:$I,9,0)</f>
        <v>&lt;1.0</v>
      </c>
    </row>
    <row r="74" spans="1:33" x14ac:dyDescent="0.25">
      <c r="A74" s="52"/>
      <c r="B74" s="9" t="s">
        <v>101</v>
      </c>
      <c r="C74" s="4" t="s">
        <v>87</v>
      </c>
      <c r="D74" s="4">
        <v>1</v>
      </c>
      <c r="E74" s="4" t="s">
        <v>93</v>
      </c>
      <c r="F74" s="4" t="s">
        <v>93</v>
      </c>
      <c r="G74" s="4" t="s">
        <v>93</v>
      </c>
      <c r="H74" s="4" t="s">
        <v>93</v>
      </c>
      <c r="I74" s="4" t="s">
        <v>93</v>
      </c>
      <c r="J74" s="10" t="s">
        <v>93</v>
      </c>
      <c r="K74" s="11" t="s">
        <v>93</v>
      </c>
      <c r="L74" s="11" t="s">
        <v>93</v>
      </c>
      <c r="M74" s="11" t="s">
        <v>93</v>
      </c>
      <c r="N74" s="11" t="s">
        <v>93</v>
      </c>
      <c r="O74" s="11" t="s">
        <v>93</v>
      </c>
      <c r="P74" s="11" t="s">
        <v>93</v>
      </c>
      <c r="Q74" s="11" t="s">
        <v>22</v>
      </c>
      <c r="R74" s="11" t="s">
        <v>22</v>
      </c>
      <c r="S74" s="11" t="s">
        <v>22</v>
      </c>
      <c r="T74" s="10" t="s">
        <v>94</v>
      </c>
      <c r="U74" s="10" t="s">
        <v>94</v>
      </c>
      <c r="V74" s="4" t="s">
        <v>94</v>
      </c>
      <c r="W74" s="4" t="s">
        <v>94</v>
      </c>
      <c r="X74" s="11" t="s">
        <v>94</v>
      </c>
      <c r="Y74" s="11" t="s">
        <v>94</v>
      </c>
      <c r="Z74" s="23" t="s">
        <v>94</v>
      </c>
      <c r="AA74" s="10" t="s">
        <v>94</v>
      </c>
      <c r="AB74" s="11" t="s">
        <v>94</v>
      </c>
      <c r="AC74" s="4" t="s">
        <v>93</v>
      </c>
      <c r="AD74" s="4" t="s">
        <v>93</v>
      </c>
      <c r="AE74" s="4" t="s">
        <v>93</v>
      </c>
      <c r="AF74" s="43" t="s">
        <v>93</v>
      </c>
      <c r="AG74" s="10" t="str">
        <f>VLOOKUP(B74,'[1]Client GROUNDWATER - 1'!$A:$I,9,0)</f>
        <v>&lt;1.0</v>
      </c>
    </row>
    <row r="75" spans="1:33" x14ac:dyDescent="0.25">
      <c r="A75" s="52"/>
      <c r="B75" s="9" t="s">
        <v>102</v>
      </c>
      <c r="C75" s="4" t="s">
        <v>87</v>
      </c>
      <c r="D75" s="4">
        <v>1</v>
      </c>
      <c r="E75" s="4" t="s">
        <v>93</v>
      </c>
      <c r="F75" s="4" t="s">
        <v>93</v>
      </c>
      <c r="G75" s="4" t="s">
        <v>93</v>
      </c>
      <c r="H75" s="4" t="s">
        <v>93</v>
      </c>
      <c r="I75" s="4" t="s">
        <v>93</v>
      </c>
      <c r="J75" s="10" t="s">
        <v>93</v>
      </c>
      <c r="K75" s="11" t="s">
        <v>93</v>
      </c>
      <c r="L75" s="11" t="s">
        <v>93</v>
      </c>
      <c r="M75" s="11" t="s">
        <v>93</v>
      </c>
      <c r="N75" s="11" t="s">
        <v>93</v>
      </c>
      <c r="O75" s="11" t="s">
        <v>93</v>
      </c>
      <c r="P75" s="11" t="s">
        <v>93</v>
      </c>
      <c r="Q75" s="11" t="s">
        <v>22</v>
      </c>
      <c r="R75" s="11" t="s">
        <v>22</v>
      </c>
      <c r="S75" s="11" t="s">
        <v>22</v>
      </c>
      <c r="T75" s="10" t="s">
        <v>94</v>
      </c>
      <c r="U75" s="10" t="s">
        <v>94</v>
      </c>
      <c r="V75" s="4" t="s">
        <v>94</v>
      </c>
      <c r="W75" s="4" t="s">
        <v>94</v>
      </c>
      <c r="X75" s="11" t="s">
        <v>94</v>
      </c>
      <c r="Y75" s="11" t="s">
        <v>94</v>
      </c>
      <c r="Z75" s="23" t="s">
        <v>94</v>
      </c>
      <c r="AA75" s="10" t="s">
        <v>94</v>
      </c>
      <c r="AB75" s="11" t="s">
        <v>94</v>
      </c>
      <c r="AC75" s="4" t="s">
        <v>93</v>
      </c>
      <c r="AD75" s="4" t="s">
        <v>93</v>
      </c>
      <c r="AE75" s="4" t="s">
        <v>93</v>
      </c>
      <c r="AF75" s="43" t="s">
        <v>93</v>
      </c>
      <c r="AG75" s="10" t="str">
        <f>VLOOKUP(B75,'[1]Client GROUNDWATER - 1'!$A:$I,9,0)</f>
        <v>&lt;1.0</v>
      </c>
    </row>
    <row r="76" spans="1:33" x14ac:dyDescent="0.25">
      <c r="A76" s="52"/>
      <c r="B76" s="9" t="s">
        <v>103</v>
      </c>
      <c r="C76" s="4" t="s">
        <v>87</v>
      </c>
      <c r="D76" s="4">
        <v>1</v>
      </c>
      <c r="E76" s="4" t="s">
        <v>93</v>
      </c>
      <c r="F76" s="4" t="s">
        <v>93</v>
      </c>
      <c r="G76" s="4" t="s">
        <v>93</v>
      </c>
      <c r="H76" s="4" t="s">
        <v>93</v>
      </c>
      <c r="I76" s="4" t="s">
        <v>93</v>
      </c>
      <c r="J76" s="10" t="s">
        <v>93</v>
      </c>
      <c r="K76" s="11" t="s">
        <v>93</v>
      </c>
      <c r="L76" s="11" t="s">
        <v>93</v>
      </c>
      <c r="M76" s="11" t="s">
        <v>93</v>
      </c>
      <c r="N76" s="11" t="s">
        <v>93</v>
      </c>
      <c r="O76" s="11" t="s">
        <v>93</v>
      </c>
      <c r="P76" s="11" t="s">
        <v>93</v>
      </c>
      <c r="Q76" s="11" t="s">
        <v>22</v>
      </c>
      <c r="R76" s="11" t="s">
        <v>22</v>
      </c>
      <c r="S76" s="11" t="s">
        <v>22</v>
      </c>
      <c r="T76" s="10" t="s">
        <v>94</v>
      </c>
      <c r="U76" s="10" t="s">
        <v>94</v>
      </c>
      <c r="V76" s="4" t="s">
        <v>94</v>
      </c>
      <c r="W76" s="4" t="s">
        <v>94</v>
      </c>
      <c r="X76" s="11" t="s">
        <v>94</v>
      </c>
      <c r="Y76" s="11" t="s">
        <v>94</v>
      </c>
      <c r="Z76" s="23" t="s">
        <v>94</v>
      </c>
      <c r="AA76" s="10" t="s">
        <v>94</v>
      </c>
      <c r="AB76" s="11" t="s">
        <v>94</v>
      </c>
      <c r="AC76" s="4" t="s">
        <v>93</v>
      </c>
      <c r="AD76" s="4" t="s">
        <v>93</v>
      </c>
      <c r="AE76" s="4" t="s">
        <v>93</v>
      </c>
      <c r="AF76" s="43" t="s">
        <v>93</v>
      </c>
      <c r="AG76" s="10" t="str">
        <f>VLOOKUP(B76,'[1]Client GROUNDWATER - 1'!$A:$I,9,0)</f>
        <v>&lt;1.0</v>
      </c>
    </row>
    <row r="77" spans="1:33" x14ac:dyDescent="0.25">
      <c r="A77" s="52"/>
      <c r="B77" s="9" t="s">
        <v>104</v>
      </c>
      <c r="C77" s="4" t="s">
        <v>87</v>
      </c>
      <c r="D77" s="4">
        <v>1</v>
      </c>
      <c r="E77" s="4" t="s">
        <v>93</v>
      </c>
      <c r="F77" s="4" t="s">
        <v>93</v>
      </c>
      <c r="G77" s="4" t="s">
        <v>93</v>
      </c>
      <c r="H77" s="4" t="s">
        <v>93</v>
      </c>
      <c r="I77" s="4" t="s">
        <v>93</v>
      </c>
      <c r="J77" s="10" t="s">
        <v>93</v>
      </c>
      <c r="K77" s="11" t="s">
        <v>93</v>
      </c>
      <c r="L77" s="11" t="s">
        <v>93</v>
      </c>
      <c r="M77" s="11" t="s">
        <v>93</v>
      </c>
      <c r="N77" s="11" t="s">
        <v>93</v>
      </c>
      <c r="O77" s="11" t="s">
        <v>93</v>
      </c>
      <c r="P77" s="11" t="s">
        <v>93</v>
      </c>
      <c r="Q77" s="11" t="s">
        <v>22</v>
      </c>
      <c r="R77" s="11" t="s">
        <v>22</v>
      </c>
      <c r="S77" s="11" t="s">
        <v>22</v>
      </c>
      <c r="T77" s="10" t="s">
        <v>94</v>
      </c>
      <c r="U77" s="10" t="s">
        <v>94</v>
      </c>
      <c r="V77" s="4" t="s">
        <v>94</v>
      </c>
      <c r="W77" s="4" t="s">
        <v>94</v>
      </c>
      <c r="X77" s="11" t="s">
        <v>94</v>
      </c>
      <c r="Y77" s="11" t="s">
        <v>94</v>
      </c>
      <c r="Z77" s="23" t="s">
        <v>94</v>
      </c>
      <c r="AA77" s="10" t="s">
        <v>94</v>
      </c>
      <c r="AB77" s="11" t="s">
        <v>94</v>
      </c>
      <c r="AC77" s="4" t="s">
        <v>93</v>
      </c>
      <c r="AD77" s="4" t="s">
        <v>93</v>
      </c>
      <c r="AE77" s="4" t="s">
        <v>93</v>
      </c>
      <c r="AF77" s="43" t="s">
        <v>93</v>
      </c>
      <c r="AG77" s="10" t="str">
        <f>VLOOKUP(B77,'[1]Client GROUNDWATER - 1'!$A:$I,9,0)</f>
        <v>&lt;1.0</v>
      </c>
    </row>
    <row r="78" spans="1:33" ht="12.75" customHeight="1" x14ac:dyDescent="0.25">
      <c r="A78" s="52"/>
      <c r="B78" s="9" t="s">
        <v>105</v>
      </c>
      <c r="C78" s="4" t="s">
        <v>87</v>
      </c>
      <c r="D78" s="4">
        <v>1</v>
      </c>
      <c r="E78" s="4" t="s">
        <v>93</v>
      </c>
      <c r="F78" s="4" t="s">
        <v>93</v>
      </c>
      <c r="G78" s="4" t="s">
        <v>93</v>
      </c>
      <c r="H78" s="4" t="s">
        <v>93</v>
      </c>
      <c r="I78" s="4" t="s">
        <v>93</v>
      </c>
      <c r="J78" s="10" t="s">
        <v>93</v>
      </c>
      <c r="K78" s="11" t="s">
        <v>93</v>
      </c>
      <c r="L78" s="11" t="s">
        <v>93</v>
      </c>
      <c r="M78" s="11" t="s">
        <v>93</v>
      </c>
      <c r="N78" s="11" t="s">
        <v>93</v>
      </c>
      <c r="O78" s="11" t="s">
        <v>93</v>
      </c>
      <c r="P78" s="11" t="s">
        <v>93</v>
      </c>
      <c r="Q78" s="11" t="s">
        <v>22</v>
      </c>
      <c r="R78" s="11" t="s">
        <v>22</v>
      </c>
      <c r="S78" s="11" t="s">
        <v>22</v>
      </c>
      <c r="T78" s="10" t="s">
        <v>94</v>
      </c>
      <c r="U78" s="10" t="s">
        <v>94</v>
      </c>
      <c r="V78" s="4" t="s">
        <v>94</v>
      </c>
      <c r="W78" s="4" t="s">
        <v>94</v>
      </c>
      <c r="X78" s="11" t="s">
        <v>94</v>
      </c>
      <c r="Y78" s="11" t="s">
        <v>94</v>
      </c>
      <c r="Z78" s="23" t="s">
        <v>94</v>
      </c>
      <c r="AA78" s="10" t="s">
        <v>94</v>
      </c>
      <c r="AB78" s="11" t="s">
        <v>94</v>
      </c>
      <c r="AC78" s="4" t="s">
        <v>93</v>
      </c>
      <c r="AD78" s="4" t="s">
        <v>93</v>
      </c>
      <c r="AE78" s="4" t="s">
        <v>93</v>
      </c>
      <c r="AF78" s="43" t="s">
        <v>93</v>
      </c>
      <c r="AG78" s="10" t="str">
        <f>VLOOKUP(B78,'[1]Client GROUNDWATER - 1'!$A:$I,9,0)</f>
        <v>&lt;1.0</v>
      </c>
    </row>
    <row r="79" spans="1:33" x14ac:dyDescent="0.25">
      <c r="A79" s="52"/>
      <c r="B79" s="9" t="s">
        <v>106</v>
      </c>
      <c r="C79" s="4" t="s">
        <v>87</v>
      </c>
      <c r="D79" s="4">
        <v>0.5</v>
      </c>
      <c r="E79" s="4" t="s">
        <v>107</v>
      </c>
      <c r="F79" s="4" t="s">
        <v>107</v>
      </c>
      <c r="G79" s="4" t="s">
        <v>107</v>
      </c>
      <c r="H79" s="4" t="s">
        <v>107</v>
      </c>
      <c r="I79" s="4" t="s">
        <v>107</v>
      </c>
      <c r="J79" s="10" t="s">
        <v>107</v>
      </c>
      <c r="K79" s="11" t="s">
        <v>107</v>
      </c>
      <c r="L79" s="11" t="s">
        <v>107</v>
      </c>
      <c r="M79" s="11" t="s">
        <v>107</v>
      </c>
      <c r="N79" s="11" t="s">
        <v>107</v>
      </c>
      <c r="O79" s="11" t="s">
        <v>107</v>
      </c>
      <c r="P79" s="11" t="s">
        <v>107</v>
      </c>
      <c r="Q79" s="11" t="s">
        <v>107</v>
      </c>
      <c r="R79" s="11" t="s">
        <v>107</v>
      </c>
      <c r="S79" s="11" t="s">
        <v>107</v>
      </c>
      <c r="T79" s="10" t="s">
        <v>58</v>
      </c>
      <c r="U79" s="10" t="s">
        <v>58</v>
      </c>
      <c r="V79" s="4" t="s">
        <v>58</v>
      </c>
      <c r="W79" s="4" t="s">
        <v>58</v>
      </c>
      <c r="X79" s="11" t="s">
        <v>58</v>
      </c>
      <c r="Y79" s="19" t="s">
        <v>58</v>
      </c>
      <c r="Z79" s="23" t="s">
        <v>58</v>
      </c>
      <c r="AA79" s="10" t="s">
        <v>58</v>
      </c>
      <c r="AB79" s="11" t="s">
        <v>58</v>
      </c>
      <c r="AC79" s="4" t="s">
        <v>107</v>
      </c>
      <c r="AD79" s="4" t="s">
        <v>107</v>
      </c>
      <c r="AE79" s="4" t="s">
        <v>107</v>
      </c>
      <c r="AF79" s="43" t="s">
        <v>107</v>
      </c>
      <c r="AG79" s="10" t="str">
        <f>VLOOKUP(B79,'[1]Client GROUNDWATER - 1'!$A:$I,9,0)</f>
        <v>&lt;0.5</v>
      </c>
    </row>
    <row r="80" spans="1:33" x14ac:dyDescent="0.25">
      <c r="A80" s="52"/>
      <c r="B80" s="9" t="s">
        <v>108</v>
      </c>
      <c r="C80" s="4" t="s">
        <v>87</v>
      </c>
      <c r="D80" s="4">
        <v>1</v>
      </c>
      <c r="E80" s="4" t="s">
        <v>93</v>
      </c>
      <c r="F80" s="4" t="s">
        <v>93</v>
      </c>
      <c r="G80" s="4" t="s">
        <v>93</v>
      </c>
      <c r="H80" s="4" t="s">
        <v>93</v>
      </c>
      <c r="I80" s="4" t="s">
        <v>93</v>
      </c>
      <c r="J80" s="10" t="s">
        <v>93</v>
      </c>
      <c r="K80" s="11" t="s">
        <v>93</v>
      </c>
      <c r="L80" s="11" t="s">
        <v>93</v>
      </c>
      <c r="M80" s="11" t="s">
        <v>93</v>
      </c>
      <c r="N80" s="11" t="s">
        <v>93</v>
      </c>
      <c r="O80" s="11" t="s">
        <v>93</v>
      </c>
      <c r="P80" s="11" t="s">
        <v>93</v>
      </c>
      <c r="Q80" s="11" t="s">
        <v>22</v>
      </c>
      <c r="R80" s="11" t="s">
        <v>93</v>
      </c>
      <c r="S80" s="11" t="s">
        <v>93</v>
      </c>
      <c r="T80" s="10" t="s">
        <v>93</v>
      </c>
      <c r="U80" s="10" t="s">
        <v>94</v>
      </c>
      <c r="V80" s="4" t="s">
        <v>94</v>
      </c>
      <c r="W80" s="4" t="s">
        <v>94</v>
      </c>
      <c r="X80" s="11" t="s">
        <v>94</v>
      </c>
      <c r="Y80" s="11" t="s">
        <v>94</v>
      </c>
      <c r="Z80" s="23" t="s">
        <v>94</v>
      </c>
      <c r="AA80" s="10" t="s">
        <v>94</v>
      </c>
      <c r="AB80" s="11" t="s">
        <v>94</v>
      </c>
      <c r="AC80" s="4" t="s">
        <v>93</v>
      </c>
      <c r="AD80" s="4" t="s">
        <v>93</v>
      </c>
      <c r="AE80" s="4" t="s">
        <v>93</v>
      </c>
      <c r="AF80" s="43" t="s">
        <v>93</v>
      </c>
      <c r="AG80" s="10" t="str">
        <f>VLOOKUP(B80,'[1]Client GROUNDWATER - 1'!$A:$I,9,0)</f>
        <v>&lt;1.0</v>
      </c>
    </row>
    <row r="81" spans="1:33" x14ac:dyDescent="0.25">
      <c r="A81" s="52"/>
      <c r="B81" s="9" t="s">
        <v>109</v>
      </c>
      <c r="C81" s="4" t="s">
        <v>87</v>
      </c>
      <c r="D81" s="4">
        <v>1</v>
      </c>
      <c r="E81" s="4" t="s">
        <v>93</v>
      </c>
      <c r="F81" s="4" t="s">
        <v>93</v>
      </c>
      <c r="G81" s="4" t="s">
        <v>93</v>
      </c>
      <c r="H81" s="4" t="s">
        <v>93</v>
      </c>
      <c r="I81" s="4" t="s">
        <v>93</v>
      </c>
      <c r="J81" s="10" t="s">
        <v>93</v>
      </c>
      <c r="K81" s="11" t="s">
        <v>93</v>
      </c>
      <c r="L81" s="11" t="s">
        <v>93</v>
      </c>
      <c r="M81" s="11" t="s">
        <v>93</v>
      </c>
      <c r="N81" s="11" t="s">
        <v>93</v>
      </c>
      <c r="O81" s="11" t="s">
        <v>93</v>
      </c>
      <c r="P81" s="11" t="s">
        <v>93</v>
      </c>
      <c r="Q81" s="11" t="s">
        <v>22</v>
      </c>
      <c r="R81" s="11" t="s">
        <v>93</v>
      </c>
      <c r="S81" s="11" t="s">
        <v>93</v>
      </c>
      <c r="T81" s="10" t="s">
        <v>93</v>
      </c>
      <c r="U81" s="10" t="s">
        <v>94</v>
      </c>
      <c r="V81" s="4" t="s">
        <v>94</v>
      </c>
      <c r="W81" s="4" t="s">
        <v>94</v>
      </c>
      <c r="X81" s="11" t="s">
        <v>94</v>
      </c>
      <c r="Y81" s="11" t="s">
        <v>94</v>
      </c>
      <c r="Z81" s="23" t="s">
        <v>94</v>
      </c>
      <c r="AA81" s="10" t="s">
        <v>94</v>
      </c>
      <c r="AB81" s="11" t="s">
        <v>94</v>
      </c>
      <c r="AC81" s="4" t="s">
        <v>93</v>
      </c>
      <c r="AD81" s="4" t="s">
        <v>93</v>
      </c>
      <c r="AE81" s="4" t="s">
        <v>93</v>
      </c>
      <c r="AF81" s="43" t="s">
        <v>93</v>
      </c>
      <c r="AG81" s="10" t="str">
        <f>VLOOKUP(B81,'[1]Client GROUNDWATER - 1'!$A:$I,9,0)</f>
        <v>&lt;1.0</v>
      </c>
    </row>
    <row r="82" spans="1:33" x14ac:dyDescent="0.25">
      <c r="A82" s="52"/>
      <c r="B82" s="9" t="s">
        <v>110</v>
      </c>
      <c r="C82" s="4" t="s">
        <v>87</v>
      </c>
      <c r="D82" s="4">
        <v>1</v>
      </c>
      <c r="E82" s="4" t="s">
        <v>93</v>
      </c>
      <c r="F82" s="4" t="s">
        <v>93</v>
      </c>
      <c r="G82" s="4" t="s">
        <v>93</v>
      </c>
      <c r="H82" s="4" t="s">
        <v>93</v>
      </c>
      <c r="I82" s="4" t="s">
        <v>93</v>
      </c>
      <c r="J82" s="10" t="s">
        <v>93</v>
      </c>
      <c r="K82" s="11" t="s">
        <v>93</v>
      </c>
      <c r="L82" s="11" t="s">
        <v>93</v>
      </c>
      <c r="M82" s="11" t="s">
        <v>93</v>
      </c>
      <c r="N82" s="11" t="s">
        <v>93</v>
      </c>
      <c r="O82" s="11" t="s">
        <v>93</v>
      </c>
      <c r="P82" s="11" t="s">
        <v>93</v>
      </c>
      <c r="Q82" s="11" t="s">
        <v>22</v>
      </c>
      <c r="R82" s="11" t="s">
        <v>93</v>
      </c>
      <c r="S82" s="11" t="s">
        <v>93</v>
      </c>
      <c r="T82" s="10" t="s">
        <v>93</v>
      </c>
      <c r="U82" s="10" t="s">
        <v>94</v>
      </c>
      <c r="V82" s="4" t="s">
        <v>94</v>
      </c>
      <c r="W82" s="4" t="s">
        <v>94</v>
      </c>
      <c r="X82" s="11" t="s">
        <v>94</v>
      </c>
      <c r="Y82" s="11" t="s">
        <v>94</v>
      </c>
      <c r="Z82" s="23" t="s">
        <v>94</v>
      </c>
      <c r="AA82" s="10" t="s">
        <v>94</v>
      </c>
      <c r="AB82" s="11" t="s">
        <v>94</v>
      </c>
      <c r="AC82" s="4" t="s">
        <v>93</v>
      </c>
      <c r="AD82" s="4" t="s">
        <v>93</v>
      </c>
      <c r="AE82" s="4" t="s">
        <v>93</v>
      </c>
      <c r="AF82" s="43" t="s">
        <v>93</v>
      </c>
      <c r="AG82" s="10" t="str">
        <f>VLOOKUP(B82,'[1]Client GROUNDWATER - 1'!$A:$I,9,0)</f>
        <v>&lt;1.0</v>
      </c>
    </row>
    <row r="83" spans="1:33" x14ac:dyDescent="0.25">
      <c r="A83" s="52"/>
      <c r="B83" s="9" t="s">
        <v>111</v>
      </c>
      <c r="C83" s="4" t="s">
        <v>87</v>
      </c>
      <c r="D83" s="4">
        <v>0.5</v>
      </c>
      <c r="E83" s="4" t="s">
        <v>107</v>
      </c>
      <c r="F83" s="4" t="s">
        <v>107</v>
      </c>
      <c r="G83" s="4" t="s">
        <v>107</v>
      </c>
      <c r="H83" s="4" t="s">
        <v>107</v>
      </c>
      <c r="I83" s="4" t="s">
        <v>107</v>
      </c>
      <c r="J83" s="10" t="s">
        <v>107</v>
      </c>
      <c r="K83" s="11" t="s">
        <v>107</v>
      </c>
      <c r="L83" s="11" t="s">
        <v>107</v>
      </c>
      <c r="M83" s="11" t="s">
        <v>107</v>
      </c>
      <c r="N83" s="11" t="s">
        <v>107</v>
      </c>
      <c r="O83" s="11" t="s">
        <v>107</v>
      </c>
      <c r="P83" s="11" t="s">
        <v>107</v>
      </c>
      <c r="Q83" s="11" t="s">
        <v>107</v>
      </c>
      <c r="R83" s="11" t="s">
        <v>107</v>
      </c>
      <c r="S83" s="11" t="s">
        <v>107</v>
      </c>
      <c r="T83" s="10" t="s">
        <v>58</v>
      </c>
      <c r="U83" s="10" t="s">
        <v>58</v>
      </c>
      <c r="V83" s="4" t="s">
        <v>58</v>
      </c>
      <c r="W83" s="4" t="s">
        <v>58</v>
      </c>
      <c r="X83" s="11" t="s">
        <v>58</v>
      </c>
      <c r="Y83" s="11" t="s">
        <v>58</v>
      </c>
      <c r="Z83" s="23" t="s">
        <v>58</v>
      </c>
      <c r="AA83" s="10" t="s">
        <v>58</v>
      </c>
      <c r="AB83" s="11" t="s">
        <v>58</v>
      </c>
      <c r="AC83" s="4" t="s">
        <v>107</v>
      </c>
      <c r="AD83" s="4" t="s">
        <v>107</v>
      </c>
      <c r="AE83" s="4" t="s">
        <v>107</v>
      </c>
      <c r="AF83" s="43" t="s">
        <v>107</v>
      </c>
      <c r="AG83" s="10" t="str">
        <f>VLOOKUP(B83,'[1]Client GROUNDWATER - 1'!$A:$I,9,0)</f>
        <v>&lt;0.5</v>
      </c>
    </row>
    <row r="84" spans="1:33" x14ac:dyDescent="0.25">
      <c r="A84" s="56"/>
      <c r="B84" s="9" t="s">
        <v>112</v>
      </c>
      <c r="C84" s="4" t="s">
        <v>87</v>
      </c>
      <c r="D84" s="4">
        <v>0.5</v>
      </c>
      <c r="E84" s="4" t="s">
        <v>107</v>
      </c>
      <c r="F84" s="4" t="s">
        <v>107</v>
      </c>
      <c r="G84" s="4" t="s">
        <v>107</v>
      </c>
      <c r="H84" s="4" t="s">
        <v>107</v>
      </c>
      <c r="I84" s="4" t="s">
        <v>107</v>
      </c>
      <c r="J84" s="10" t="s">
        <v>107</v>
      </c>
      <c r="K84" s="11" t="s">
        <v>107</v>
      </c>
      <c r="L84" s="11" t="s">
        <v>107</v>
      </c>
      <c r="M84" s="11" t="s">
        <v>107</v>
      </c>
      <c r="N84" s="11" t="s">
        <v>107</v>
      </c>
      <c r="O84" s="11" t="s">
        <v>107</v>
      </c>
      <c r="P84" s="11" t="s">
        <v>107</v>
      </c>
      <c r="Q84" s="11" t="s">
        <v>107</v>
      </c>
      <c r="R84" s="11" t="s">
        <v>107</v>
      </c>
      <c r="S84" s="11" t="s">
        <v>107</v>
      </c>
      <c r="T84" s="10" t="s">
        <v>58</v>
      </c>
      <c r="U84" s="10" t="s">
        <v>58</v>
      </c>
      <c r="V84" s="4" t="s">
        <v>94</v>
      </c>
      <c r="W84" s="4" t="s">
        <v>58</v>
      </c>
      <c r="X84" s="11" t="s">
        <v>58</v>
      </c>
      <c r="Y84" s="11" t="s">
        <v>58</v>
      </c>
      <c r="Z84" s="23" t="s">
        <v>58</v>
      </c>
      <c r="AA84" s="10" t="s">
        <v>58</v>
      </c>
      <c r="AB84" s="11" t="s">
        <v>58</v>
      </c>
      <c r="AC84" s="4" t="s">
        <v>107</v>
      </c>
      <c r="AD84" s="4" t="s">
        <v>107</v>
      </c>
      <c r="AE84" s="4" t="s">
        <v>107</v>
      </c>
      <c r="AF84" s="43" t="s">
        <v>107</v>
      </c>
      <c r="AG84" s="10" t="str">
        <f>VLOOKUP(B84,'[1]Client GROUNDWATER - 1'!$A:$I,9,0)</f>
        <v>&lt;0.5</v>
      </c>
    </row>
    <row r="85" spans="1:33" x14ac:dyDescent="0.25">
      <c r="A85" s="51" t="s">
        <v>113</v>
      </c>
      <c r="B85" s="9" t="s">
        <v>114</v>
      </c>
      <c r="C85" s="4" t="s">
        <v>87</v>
      </c>
      <c r="D85" s="4">
        <v>20</v>
      </c>
      <c r="E85" s="4" t="s">
        <v>115</v>
      </c>
      <c r="F85" s="4" t="s">
        <v>115</v>
      </c>
      <c r="G85" s="4" t="s">
        <v>115</v>
      </c>
      <c r="H85" s="4" t="s">
        <v>115</v>
      </c>
      <c r="I85" s="4" t="s">
        <v>115</v>
      </c>
      <c r="J85" s="10" t="s">
        <v>115</v>
      </c>
      <c r="K85" s="11" t="s">
        <v>115</v>
      </c>
      <c r="L85" s="11" t="s">
        <v>115</v>
      </c>
      <c r="M85" s="11" t="s">
        <v>115</v>
      </c>
      <c r="N85" s="11" t="s">
        <v>115</v>
      </c>
      <c r="O85" s="11" t="s">
        <v>115</v>
      </c>
      <c r="P85" s="11" t="s">
        <v>115</v>
      </c>
      <c r="Q85" s="11" t="s">
        <v>115</v>
      </c>
      <c r="R85" s="11" t="s">
        <v>115</v>
      </c>
      <c r="S85" s="11" t="s">
        <v>115</v>
      </c>
      <c r="T85" s="10" t="s">
        <v>115</v>
      </c>
      <c r="U85" s="10" t="s">
        <v>115</v>
      </c>
      <c r="V85" s="4" t="s">
        <v>115</v>
      </c>
      <c r="W85" s="4" t="s">
        <v>115</v>
      </c>
      <c r="X85" s="11" t="s">
        <v>115</v>
      </c>
      <c r="Y85" s="11" t="s">
        <v>115</v>
      </c>
      <c r="Z85" s="23" t="s">
        <v>115</v>
      </c>
      <c r="AA85" s="10" t="s">
        <v>115</v>
      </c>
      <c r="AB85" s="11" t="s">
        <v>115</v>
      </c>
      <c r="AC85" s="4" t="s">
        <v>115</v>
      </c>
      <c r="AD85" s="4" t="s">
        <v>115</v>
      </c>
      <c r="AE85" s="4" t="s">
        <v>115</v>
      </c>
      <c r="AF85" s="43" t="s">
        <v>115</v>
      </c>
      <c r="AG85" s="10" t="str">
        <f>VLOOKUP(B85,'[1]Client GROUNDWATER - 1'!$A:$I,9,0)</f>
        <v>&lt;20</v>
      </c>
    </row>
    <row r="86" spans="1:33" ht="12.75" customHeight="1" x14ac:dyDescent="0.25">
      <c r="A86" s="52" t="s">
        <v>91</v>
      </c>
      <c r="B86" s="9" t="s">
        <v>116</v>
      </c>
      <c r="C86" s="4" t="s">
        <v>87</v>
      </c>
      <c r="D86" s="4">
        <v>50</v>
      </c>
      <c r="E86" s="4" t="s">
        <v>117</v>
      </c>
      <c r="F86" s="4" t="s">
        <v>117</v>
      </c>
      <c r="G86" s="4" t="s">
        <v>117</v>
      </c>
      <c r="H86" s="4" t="s">
        <v>117</v>
      </c>
      <c r="I86" s="4" t="s">
        <v>117</v>
      </c>
      <c r="J86" s="10" t="s">
        <v>117</v>
      </c>
      <c r="K86" s="11" t="s">
        <v>117</v>
      </c>
      <c r="L86" s="11" t="s">
        <v>117</v>
      </c>
      <c r="M86" s="11" t="s">
        <v>117</v>
      </c>
      <c r="N86" s="11" t="s">
        <v>117</v>
      </c>
      <c r="O86" s="11" t="s">
        <v>117</v>
      </c>
      <c r="P86" s="11" t="s">
        <v>117</v>
      </c>
      <c r="Q86" s="11" t="s">
        <v>117</v>
      </c>
      <c r="R86" s="11" t="s">
        <v>117</v>
      </c>
      <c r="S86" s="11" t="s">
        <v>117</v>
      </c>
      <c r="T86" s="10" t="s">
        <v>117</v>
      </c>
      <c r="U86" s="10" t="s">
        <v>117</v>
      </c>
      <c r="V86" s="4" t="s">
        <v>117</v>
      </c>
      <c r="W86" s="4" t="s">
        <v>117</v>
      </c>
      <c r="X86" s="11" t="s">
        <v>117</v>
      </c>
      <c r="Y86" s="11" t="s">
        <v>117</v>
      </c>
      <c r="Z86" s="23" t="s">
        <v>117</v>
      </c>
      <c r="AA86" s="10" t="s">
        <v>117</v>
      </c>
      <c r="AB86" s="11" t="s">
        <v>117</v>
      </c>
      <c r="AC86" s="4" t="s">
        <v>117</v>
      </c>
      <c r="AD86" s="4" t="s">
        <v>117</v>
      </c>
      <c r="AE86" s="4" t="s">
        <v>117</v>
      </c>
      <c r="AF86" s="43" t="s">
        <v>117</v>
      </c>
      <c r="AG86" s="10" t="str">
        <f>VLOOKUP(B86,'[1]Client GROUNDWATER - 1'!$A:$I,9,0)</f>
        <v>&lt;50</v>
      </c>
    </row>
    <row r="87" spans="1:33" x14ac:dyDescent="0.25">
      <c r="A87" s="52"/>
      <c r="B87" s="9" t="s">
        <v>118</v>
      </c>
      <c r="C87" s="4" t="s">
        <v>87</v>
      </c>
      <c r="D87" s="4">
        <v>100</v>
      </c>
      <c r="E87" s="4" t="s">
        <v>119</v>
      </c>
      <c r="F87" s="4" t="s">
        <v>119</v>
      </c>
      <c r="G87" s="4" t="s">
        <v>119</v>
      </c>
      <c r="H87" s="4" t="s">
        <v>119</v>
      </c>
      <c r="I87" s="4" t="s">
        <v>119</v>
      </c>
      <c r="J87" s="10" t="s">
        <v>119</v>
      </c>
      <c r="K87" s="11" t="s">
        <v>119</v>
      </c>
      <c r="L87" s="11" t="s">
        <v>119</v>
      </c>
      <c r="M87" s="11" t="s">
        <v>119</v>
      </c>
      <c r="N87" s="11" t="s">
        <v>119</v>
      </c>
      <c r="O87" s="11" t="s">
        <v>119</v>
      </c>
      <c r="P87" s="11" t="s">
        <v>119</v>
      </c>
      <c r="Q87" s="11" t="s">
        <v>119</v>
      </c>
      <c r="R87" s="11" t="s">
        <v>119</v>
      </c>
      <c r="S87" s="11" t="s">
        <v>119</v>
      </c>
      <c r="T87" s="10" t="s">
        <v>119</v>
      </c>
      <c r="U87" s="10" t="s">
        <v>119</v>
      </c>
      <c r="V87" s="4" t="s">
        <v>119</v>
      </c>
      <c r="W87" s="4" t="s">
        <v>119</v>
      </c>
      <c r="X87" s="11" t="s">
        <v>119</v>
      </c>
      <c r="Y87" s="11" t="s">
        <v>119</v>
      </c>
      <c r="Z87" s="23" t="s">
        <v>119</v>
      </c>
      <c r="AA87" s="10" t="s">
        <v>119</v>
      </c>
      <c r="AB87" s="11" t="s">
        <v>119</v>
      </c>
      <c r="AC87" s="4" t="s">
        <v>119</v>
      </c>
      <c r="AD87" s="4" t="s">
        <v>119</v>
      </c>
      <c r="AE87" s="4" t="s">
        <v>119</v>
      </c>
      <c r="AF87" s="43" t="s">
        <v>119</v>
      </c>
      <c r="AG87" s="10" t="str">
        <f>VLOOKUP(B87,'[1]Client GROUNDWATER - 1'!$A:$I,9,0)</f>
        <v>&lt;100</v>
      </c>
    </row>
    <row r="88" spans="1:33" x14ac:dyDescent="0.25">
      <c r="A88" s="52"/>
      <c r="B88" s="9" t="s">
        <v>120</v>
      </c>
      <c r="C88" s="4" t="s">
        <v>87</v>
      </c>
      <c r="D88" s="4">
        <v>50</v>
      </c>
      <c r="E88" s="4" t="s">
        <v>117</v>
      </c>
      <c r="F88" s="4" t="s">
        <v>117</v>
      </c>
      <c r="G88" s="4" t="s">
        <v>117</v>
      </c>
      <c r="H88" s="4" t="s">
        <v>117</v>
      </c>
      <c r="I88" s="4" t="s">
        <v>117</v>
      </c>
      <c r="J88" s="10" t="s">
        <v>117</v>
      </c>
      <c r="K88" s="11" t="s">
        <v>117</v>
      </c>
      <c r="L88" s="11" t="s">
        <v>117</v>
      </c>
      <c r="M88" s="11" t="s">
        <v>117</v>
      </c>
      <c r="N88" s="11" t="s">
        <v>117</v>
      </c>
      <c r="O88" s="11" t="s">
        <v>117</v>
      </c>
      <c r="P88" s="11" t="s">
        <v>117</v>
      </c>
      <c r="Q88" s="11" t="s">
        <v>117</v>
      </c>
      <c r="R88" s="11" t="s">
        <v>117</v>
      </c>
      <c r="S88" s="11" t="s">
        <v>117</v>
      </c>
      <c r="T88" s="10" t="s">
        <v>117</v>
      </c>
      <c r="U88" s="10" t="s">
        <v>117</v>
      </c>
      <c r="V88" s="4" t="s">
        <v>117</v>
      </c>
      <c r="W88" s="4" t="s">
        <v>117</v>
      </c>
      <c r="X88" s="11" t="s">
        <v>117</v>
      </c>
      <c r="Y88" s="11" t="s">
        <v>117</v>
      </c>
      <c r="Z88" s="23" t="s">
        <v>117</v>
      </c>
      <c r="AA88" s="10" t="s">
        <v>117</v>
      </c>
      <c r="AB88" s="11" t="s">
        <v>117</v>
      </c>
      <c r="AC88" s="4" t="s">
        <v>117</v>
      </c>
      <c r="AD88" s="4" t="s">
        <v>117</v>
      </c>
      <c r="AE88" s="4" t="s">
        <v>117</v>
      </c>
      <c r="AF88" s="43" t="s">
        <v>117</v>
      </c>
      <c r="AG88" s="10" t="str">
        <f>VLOOKUP(B88,'[1]Client GROUNDWATER - 1'!$A:$I,9,0)</f>
        <v>&lt;50</v>
      </c>
    </row>
    <row r="89" spans="1:33" x14ac:dyDescent="0.25">
      <c r="A89" s="52"/>
      <c r="B89" s="9" t="s">
        <v>121</v>
      </c>
      <c r="C89" s="4" t="s">
        <v>87</v>
      </c>
      <c r="D89" s="4">
        <v>50</v>
      </c>
      <c r="E89" s="4" t="s">
        <v>117</v>
      </c>
      <c r="F89" s="4" t="s">
        <v>117</v>
      </c>
      <c r="G89" s="4" t="s">
        <v>117</v>
      </c>
      <c r="H89" s="4" t="s">
        <v>117</v>
      </c>
      <c r="I89" s="4" t="s">
        <v>117</v>
      </c>
      <c r="J89" s="10" t="s">
        <v>117</v>
      </c>
      <c r="K89" s="11" t="s">
        <v>117</v>
      </c>
      <c r="L89" s="11" t="s">
        <v>117</v>
      </c>
      <c r="M89" s="11" t="s">
        <v>117</v>
      </c>
      <c r="N89" s="11" t="s">
        <v>117</v>
      </c>
      <c r="O89" s="11" t="s">
        <v>117</v>
      </c>
      <c r="P89" s="11" t="s">
        <v>117</v>
      </c>
      <c r="Q89" s="11" t="s">
        <v>117</v>
      </c>
      <c r="R89" s="11" t="s">
        <v>117</v>
      </c>
      <c r="S89" s="11" t="s">
        <v>117</v>
      </c>
      <c r="T89" s="10" t="s">
        <v>117</v>
      </c>
      <c r="U89" s="10" t="s">
        <v>117</v>
      </c>
      <c r="V89" s="4" t="s">
        <v>117</v>
      </c>
      <c r="W89" s="4" t="s">
        <v>117</v>
      </c>
      <c r="X89" s="11" t="s">
        <v>117</v>
      </c>
      <c r="Y89" s="11" t="s">
        <v>117</v>
      </c>
      <c r="Z89" s="23" t="s">
        <v>117</v>
      </c>
      <c r="AA89" s="10" t="s">
        <v>117</v>
      </c>
      <c r="AB89" s="11" t="s">
        <v>117</v>
      </c>
      <c r="AC89" s="4" t="s">
        <v>117</v>
      </c>
      <c r="AD89" s="4" t="s">
        <v>117</v>
      </c>
      <c r="AE89" s="4" t="s">
        <v>117</v>
      </c>
      <c r="AF89" s="43" t="s">
        <v>117</v>
      </c>
      <c r="AG89" s="10" t="str">
        <f>VLOOKUP(B89,'[1]Client GROUNDWATER - 1'!$A:$I,9,0)</f>
        <v>&lt;50</v>
      </c>
    </row>
    <row r="90" spans="1:33" x14ac:dyDescent="0.25">
      <c r="A90" s="52"/>
      <c r="B90" s="9" t="s">
        <v>122</v>
      </c>
      <c r="C90" s="4" t="s">
        <v>87</v>
      </c>
      <c r="D90" s="4">
        <v>20</v>
      </c>
      <c r="E90" s="4" t="s">
        <v>115</v>
      </c>
      <c r="F90" s="4" t="s">
        <v>115</v>
      </c>
      <c r="G90" s="4" t="s">
        <v>115</v>
      </c>
      <c r="H90" s="4" t="s">
        <v>115</v>
      </c>
      <c r="I90" s="4" t="s">
        <v>115</v>
      </c>
      <c r="J90" s="10" t="s">
        <v>115</v>
      </c>
      <c r="K90" s="11" t="s">
        <v>115</v>
      </c>
      <c r="L90" s="11" t="s">
        <v>115</v>
      </c>
      <c r="M90" s="11" t="s">
        <v>115</v>
      </c>
      <c r="N90" s="11" t="s">
        <v>115</v>
      </c>
      <c r="O90" s="11" t="s">
        <v>115</v>
      </c>
      <c r="P90" s="11" t="s">
        <v>115</v>
      </c>
      <c r="Q90" s="11" t="s">
        <v>115</v>
      </c>
      <c r="R90" s="11" t="s">
        <v>115</v>
      </c>
      <c r="S90" s="11" t="s">
        <v>115</v>
      </c>
      <c r="T90" s="10" t="s">
        <v>115</v>
      </c>
      <c r="U90" s="10" t="s">
        <v>115</v>
      </c>
      <c r="V90" s="4" t="s">
        <v>115</v>
      </c>
      <c r="W90" s="4" t="s">
        <v>115</v>
      </c>
      <c r="X90" s="11" t="s">
        <v>115</v>
      </c>
      <c r="Y90" s="11" t="s">
        <v>115</v>
      </c>
      <c r="Z90" s="23" t="s">
        <v>115</v>
      </c>
      <c r="AA90" s="10" t="s">
        <v>115</v>
      </c>
      <c r="AB90" s="11" t="s">
        <v>115</v>
      </c>
      <c r="AC90" s="4" t="s">
        <v>115</v>
      </c>
      <c r="AD90" s="4" t="s">
        <v>115</v>
      </c>
      <c r="AE90" s="4" t="s">
        <v>115</v>
      </c>
      <c r="AF90" s="43" t="s">
        <v>115</v>
      </c>
      <c r="AG90" s="10" t="str">
        <f>VLOOKUP(B90,'[1]Client GROUNDWATER - 1'!$A:$I,9,0)</f>
        <v>&lt;20</v>
      </c>
    </row>
    <row r="91" spans="1:33" x14ac:dyDescent="0.25">
      <c r="A91" s="52"/>
      <c r="B91" s="9" t="s">
        <v>123</v>
      </c>
      <c r="C91" s="4" t="s">
        <v>87</v>
      </c>
      <c r="D91" s="4">
        <v>20</v>
      </c>
      <c r="E91" s="4" t="s">
        <v>115</v>
      </c>
      <c r="F91" s="4" t="s">
        <v>115</v>
      </c>
      <c r="G91" s="4" t="s">
        <v>115</v>
      </c>
      <c r="H91" s="4" t="s">
        <v>115</v>
      </c>
      <c r="I91" s="4" t="s">
        <v>115</v>
      </c>
      <c r="J91" s="10" t="s">
        <v>115</v>
      </c>
      <c r="K91" s="11" t="s">
        <v>115</v>
      </c>
      <c r="L91" s="11" t="s">
        <v>115</v>
      </c>
      <c r="M91" s="11" t="s">
        <v>115</v>
      </c>
      <c r="N91" s="11" t="s">
        <v>115</v>
      </c>
      <c r="O91" s="11" t="s">
        <v>115</v>
      </c>
      <c r="P91" s="11" t="s">
        <v>115</v>
      </c>
      <c r="Q91" s="11" t="s">
        <v>115</v>
      </c>
      <c r="R91" s="11" t="s">
        <v>115</v>
      </c>
      <c r="S91" s="11" t="s">
        <v>115</v>
      </c>
      <c r="T91" s="10" t="s">
        <v>115</v>
      </c>
      <c r="U91" s="10" t="s">
        <v>115</v>
      </c>
      <c r="V91" s="4" t="s">
        <v>115</v>
      </c>
      <c r="W91" s="4" t="s">
        <v>115</v>
      </c>
      <c r="X91" s="11" t="s">
        <v>115</v>
      </c>
      <c r="Y91" s="11" t="s">
        <v>115</v>
      </c>
      <c r="Z91" s="23" t="s">
        <v>115</v>
      </c>
      <c r="AA91" s="10" t="s">
        <v>115</v>
      </c>
      <c r="AB91" s="11" t="s">
        <v>115</v>
      </c>
      <c r="AC91" s="4" t="s">
        <v>115</v>
      </c>
      <c r="AD91" s="4" t="s">
        <v>115</v>
      </c>
      <c r="AE91" s="4" t="s">
        <v>115</v>
      </c>
      <c r="AF91" s="43" t="s">
        <v>115</v>
      </c>
      <c r="AG91" s="10" t="str">
        <f>VLOOKUP(B91,'[1]Client GROUNDWATER - 1'!$A:$I,9,0)</f>
        <v>&lt;20</v>
      </c>
    </row>
    <row r="92" spans="1:33" x14ac:dyDescent="0.25">
      <c r="A92" s="52"/>
      <c r="B92" s="9" t="s">
        <v>124</v>
      </c>
      <c r="C92" s="4" t="s">
        <v>87</v>
      </c>
      <c r="D92" s="4">
        <v>100</v>
      </c>
      <c r="E92" s="4" t="s">
        <v>119</v>
      </c>
      <c r="F92" s="4" t="s">
        <v>119</v>
      </c>
      <c r="G92" s="4" t="s">
        <v>119</v>
      </c>
      <c r="H92" s="4" t="s">
        <v>119</v>
      </c>
      <c r="I92" s="4" t="s">
        <v>119</v>
      </c>
      <c r="J92" s="10" t="s">
        <v>119</v>
      </c>
      <c r="K92" s="11" t="s">
        <v>119</v>
      </c>
      <c r="L92" s="11" t="s">
        <v>119</v>
      </c>
      <c r="M92" s="11" t="s">
        <v>119</v>
      </c>
      <c r="N92" s="11" t="s">
        <v>119</v>
      </c>
      <c r="O92" s="11" t="s">
        <v>119</v>
      </c>
      <c r="P92" s="11" t="s">
        <v>119</v>
      </c>
      <c r="Q92" s="11" t="s">
        <v>119</v>
      </c>
      <c r="R92" s="11" t="s">
        <v>119</v>
      </c>
      <c r="S92" s="11" t="s">
        <v>119</v>
      </c>
      <c r="T92" s="10" t="s">
        <v>119</v>
      </c>
      <c r="U92" s="10" t="s">
        <v>119</v>
      </c>
      <c r="V92" s="4" t="s">
        <v>119</v>
      </c>
      <c r="W92" s="4" t="s">
        <v>119</v>
      </c>
      <c r="X92" s="11" t="s">
        <v>119</v>
      </c>
      <c r="Y92" s="11" t="s">
        <v>119</v>
      </c>
      <c r="Z92" s="23" t="s">
        <v>119</v>
      </c>
      <c r="AA92" s="10" t="s">
        <v>119</v>
      </c>
      <c r="AB92" s="11" t="s">
        <v>119</v>
      </c>
      <c r="AC92" s="4" t="s">
        <v>119</v>
      </c>
      <c r="AD92" s="4" t="s">
        <v>119</v>
      </c>
      <c r="AE92" s="4" t="s">
        <v>119</v>
      </c>
      <c r="AF92" s="43" t="s">
        <v>119</v>
      </c>
      <c r="AG92" s="10" t="str">
        <f>VLOOKUP(B92,'[1]Client GROUNDWATER - 1'!$A:$I,9,0)</f>
        <v>&lt;100</v>
      </c>
    </row>
    <row r="93" spans="1:33" x14ac:dyDescent="0.25">
      <c r="A93" s="52"/>
      <c r="B93" s="9" t="s">
        <v>125</v>
      </c>
      <c r="C93" s="4" t="s">
        <v>87</v>
      </c>
      <c r="D93" s="4">
        <v>100</v>
      </c>
      <c r="E93" s="4" t="s">
        <v>119</v>
      </c>
      <c r="F93" s="4" t="s">
        <v>119</v>
      </c>
      <c r="G93" s="4" t="s">
        <v>119</v>
      </c>
      <c r="H93" s="4" t="s">
        <v>119</v>
      </c>
      <c r="I93" s="4" t="s">
        <v>119</v>
      </c>
      <c r="J93" s="10" t="s">
        <v>119</v>
      </c>
      <c r="K93" s="11" t="s">
        <v>119</v>
      </c>
      <c r="L93" s="11" t="s">
        <v>119</v>
      </c>
      <c r="M93" s="11" t="s">
        <v>119</v>
      </c>
      <c r="N93" s="11" t="s">
        <v>119</v>
      </c>
      <c r="O93" s="11" t="s">
        <v>119</v>
      </c>
      <c r="P93" s="11" t="s">
        <v>119</v>
      </c>
      <c r="Q93" s="11" t="s">
        <v>119</v>
      </c>
      <c r="R93" s="11" t="s">
        <v>119</v>
      </c>
      <c r="S93" s="11" t="s">
        <v>119</v>
      </c>
      <c r="T93" s="10" t="s">
        <v>119</v>
      </c>
      <c r="U93" s="10" t="s">
        <v>119</v>
      </c>
      <c r="V93" s="4" t="s">
        <v>119</v>
      </c>
      <c r="W93" s="4" t="s">
        <v>119</v>
      </c>
      <c r="X93" s="11" t="s">
        <v>119</v>
      </c>
      <c r="Y93" s="11" t="s">
        <v>119</v>
      </c>
      <c r="Z93" s="23" t="s">
        <v>119</v>
      </c>
      <c r="AA93" s="10" t="s">
        <v>119</v>
      </c>
      <c r="AB93" s="11" t="s">
        <v>119</v>
      </c>
      <c r="AC93" s="4" t="s">
        <v>119</v>
      </c>
      <c r="AD93" s="4" t="s">
        <v>119</v>
      </c>
      <c r="AE93" s="4" t="s">
        <v>119</v>
      </c>
      <c r="AF93" s="43" t="s">
        <v>119</v>
      </c>
      <c r="AG93" s="10" t="str">
        <f>VLOOKUP(B93,'[1]Client GROUNDWATER - 1'!$A:$I,9,0)</f>
        <v>&lt;100</v>
      </c>
    </row>
    <row r="94" spans="1:33" x14ac:dyDescent="0.25">
      <c r="A94" s="52"/>
      <c r="B94" s="9" t="s">
        <v>126</v>
      </c>
      <c r="C94" s="4" t="s">
        <v>87</v>
      </c>
      <c r="D94" s="4">
        <v>100</v>
      </c>
      <c r="E94" s="4" t="s">
        <v>119</v>
      </c>
      <c r="F94" s="4" t="s">
        <v>119</v>
      </c>
      <c r="G94" s="4" t="s">
        <v>119</v>
      </c>
      <c r="H94" s="4" t="s">
        <v>119</v>
      </c>
      <c r="I94" s="4" t="s">
        <v>119</v>
      </c>
      <c r="J94" s="10" t="s">
        <v>119</v>
      </c>
      <c r="K94" s="11" t="s">
        <v>119</v>
      </c>
      <c r="L94" s="11" t="s">
        <v>119</v>
      </c>
      <c r="M94" s="11" t="s">
        <v>119</v>
      </c>
      <c r="N94" s="11" t="s">
        <v>119</v>
      </c>
      <c r="O94" s="11" t="s">
        <v>119</v>
      </c>
      <c r="P94" s="11" t="s">
        <v>119</v>
      </c>
      <c r="Q94" s="11" t="s">
        <v>119</v>
      </c>
      <c r="R94" s="11" t="s">
        <v>119</v>
      </c>
      <c r="S94" s="11" t="s">
        <v>119</v>
      </c>
      <c r="T94" s="10" t="s">
        <v>119</v>
      </c>
      <c r="U94" s="10" t="s">
        <v>119</v>
      </c>
      <c r="V94" s="4" t="s">
        <v>119</v>
      </c>
      <c r="W94" s="4" t="s">
        <v>119</v>
      </c>
      <c r="X94" s="11" t="s">
        <v>119</v>
      </c>
      <c r="Y94" s="11" t="s">
        <v>119</v>
      </c>
      <c r="Z94" s="23" t="s">
        <v>119</v>
      </c>
      <c r="AA94" s="10" t="s">
        <v>119</v>
      </c>
      <c r="AB94" s="11" t="s">
        <v>119</v>
      </c>
      <c r="AC94" s="4" t="s">
        <v>119</v>
      </c>
      <c r="AD94" s="4" t="s">
        <v>119</v>
      </c>
      <c r="AE94" s="4" t="s">
        <v>119</v>
      </c>
      <c r="AF94" s="43" t="s">
        <v>119</v>
      </c>
      <c r="AG94" s="10" t="str">
        <f>VLOOKUP(B94,'[1]Client GROUNDWATER - 1'!$A:$I,9,0)</f>
        <v>&lt;100</v>
      </c>
    </row>
    <row r="95" spans="1:33" x14ac:dyDescent="0.25">
      <c r="A95" s="52"/>
      <c r="B95" s="9" t="s">
        <v>127</v>
      </c>
      <c r="C95" s="4" t="s">
        <v>87</v>
      </c>
      <c r="D95" s="4">
        <v>100</v>
      </c>
      <c r="E95" s="4" t="s">
        <v>119</v>
      </c>
      <c r="F95" s="4" t="s">
        <v>119</v>
      </c>
      <c r="G95" s="4" t="s">
        <v>119</v>
      </c>
      <c r="H95" s="4" t="s">
        <v>119</v>
      </c>
      <c r="I95" s="4" t="s">
        <v>119</v>
      </c>
      <c r="J95" s="10" t="s">
        <v>119</v>
      </c>
      <c r="K95" s="11" t="s">
        <v>119</v>
      </c>
      <c r="L95" s="11" t="s">
        <v>119</v>
      </c>
      <c r="M95" s="11" t="s">
        <v>119</v>
      </c>
      <c r="N95" s="11" t="s">
        <v>119</v>
      </c>
      <c r="O95" s="11" t="s">
        <v>119</v>
      </c>
      <c r="P95" s="11" t="s">
        <v>119</v>
      </c>
      <c r="Q95" s="11" t="s">
        <v>119</v>
      </c>
      <c r="R95" s="11" t="s">
        <v>119</v>
      </c>
      <c r="S95" s="11" t="s">
        <v>119</v>
      </c>
      <c r="T95" s="10" t="s">
        <v>119</v>
      </c>
      <c r="U95" s="10" t="s">
        <v>119</v>
      </c>
      <c r="V95" s="4" t="s">
        <v>119</v>
      </c>
      <c r="W95" s="4" t="s">
        <v>119</v>
      </c>
      <c r="X95" s="11" t="s">
        <v>119</v>
      </c>
      <c r="Y95" s="11" t="s">
        <v>119</v>
      </c>
      <c r="Z95" s="23" t="s">
        <v>119</v>
      </c>
      <c r="AA95" s="10" t="s">
        <v>119</v>
      </c>
      <c r="AB95" s="11" t="s">
        <v>119</v>
      </c>
      <c r="AC95" s="4" t="s">
        <v>119</v>
      </c>
      <c r="AD95" s="4" t="s">
        <v>119</v>
      </c>
      <c r="AE95" s="4" t="s">
        <v>119</v>
      </c>
      <c r="AF95" s="43" t="s">
        <v>119</v>
      </c>
      <c r="AG95" s="10" t="str">
        <f>VLOOKUP(B95,'[1]Client GROUNDWATER - 1'!$A:$I,9,0)</f>
        <v>&lt;100</v>
      </c>
    </row>
    <row r="96" spans="1:33" x14ac:dyDescent="0.25">
      <c r="A96" s="56"/>
      <c r="B96" s="9" t="s">
        <v>128</v>
      </c>
      <c r="C96" s="4" t="s">
        <v>87</v>
      </c>
      <c r="D96" s="4">
        <v>100</v>
      </c>
      <c r="E96" s="4" t="s">
        <v>119</v>
      </c>
      <c r="F96" s="4" t="s">
        <v>119</v>
      </c>
      <c r="G96" s="4" t="s">
        <v>119</v>
      </c>
      <c r="H96" s="4" t="s">
        <v>119</v>
      </c>
      <c r="I96" s="4" t="s">
        <v>119</v>
      </c>
      <c r="J96" s="10" t="s">
        <v>119</v>
      </c>
      <c r="K96" s="11" t="s">
        <v>119</v>
      </c>
      <c r="L96" s="11" t="s">
        <v>119</v>
      </c>
      <c r="M96" s="11" t="s">
        <v>119</v>
      </c>
      <c r="N96" s="11" t="s">
        <v>119</v>
      </c>
      <c r="O96" s="11" t="s">
        <v>119</v>
      </c>
      <c r="P96" s="11" t="s">
        <v>119</v>
      </c>
      <c r="Q96" s="11" t="s">
        <v>119</v>
      </c>
      <c r="R96" s="11" t="s">
        <v>119</v>
      </c>
      <c r="S96" s="11" t="s">
        <v>119</v>
      </c>
      <c r="T96" s="10" t="s">
        <v>119</v>
      </c>
      <c r="U96" s="10" t="s">
        <v>119</v>
      </c>
      <c r="V96" s="4" t="s">
        <v>119</v>
      </c>
      <c r="W96" s="4" t="s">
        <v>119</v>
      </c>
      <c r="X96" s="11" t="s">
        <v>119</v>
      </c>
      <c r="Y96" s="11" t="s">
        <v>119</v>
      </c>
      <c r="Z96" s="23" t="s">
        <v>119</v>
      </c>
      <c r="AA96" s="10" t="s">
        <v>119</v>
      </c>
      <c r="AB96" s="11" t="s">
        <v>119</v>
      </c>
      <c r="AC96" s="4" t="s">
        <v>119</v>
      </c>
      <c r="AD96" s="4" t="s">
        <v>119</v>
      </c>
      <c r="AE96" s="4" t="s">
        <v>119</v>
      </c>
      <c r="AF96" s="43" t="s">
        <v>119</v>
      </c>
      <c r="AG96" s="10" t="str">
        <f>VLOOKUP(B96,'[1]Client GROUNDWATER - 1'!$A:$I,9,0)</f>
        <v>&lt;100</v>
      </c>
    </row>
    <row r="97" spans="1:33" x14ac:dyDescent="0.25">
      <c r="A97" s="51" t="s">
        <v>129</v>
      </c>
      <c r="B97" s="9" t="s">
        <v>130</v>
      </c>
      <c r="C97" s="4" t="s">
        <v>87</v>
      </c>
      <c r="D97" s="4">
        <v>1</v>
      </c>
      <c r="E97" s="4" t="s">
        <v>22</v>
      </c>
      <c r="F97" s="4" t="s">
        <v>22</v>
      </c>
      <c r="G97" s="4" t="s">
        <v>22</v>
      </c>
      <c r="H97" s="4" t="s">
        <v>22</v>
      </c>
      <c r="I97" s="4" t="s">
        <v>22</v>
      </c>
      <c r="J97" s="10" t="s">
        <v>22</v>
      </c>
      <c r="K97" s="11" t="s">
        <v>22</v>
      </c>
      <c r="L97" s="11" t="s">
        <v>22</v>
      </c>
      <c r="M97" s="11" t="s">
        <v>22</v>
      </c>
      <c r="N97" s="11" t="s">
        <v>22</v>
      </c>
      <c r="O97" s="11" t="s">
        <v>22</v>
      </c>
      <c r="P97" s="11" t="s">
        <v>22</v>
      </c>
      <c r="Q97" s="11" t="s">
        <v>22</v>
      </c>
      <c r="R97" s="11" t="s">
        <v>22</v>
      </c>
      <c r="S97" s="11" t="s">
        <v>22</v>
      </c>
      <c r="T97" s="10" t="s">
        <v>22</v>
      </c>
      <c r="U97" s="10" t="s">
        <v>22</v>
      </c>
      <c r="V97" s="4" t="s">
        <v>22</v>
      </c>
      <c r="W97" s="4" t="s">
        <v>22</v>
      </c>
      <c r="X97" s="11" t="s">
        <v>22</v>
      </c>
      <c r="Y97" s="11" t="s">
        <v>22</v>
      </c>
      <c r="Z97" s="23" t="s">
        <v>22</v>
      </c>
      <c r="AA97" s="10" t="s">
        <v>22</v>
      </c>
      <c r="AB97" s="11" t="s">
        <v>22</v>
      </c>
      <c r="AC97" s="4" t="s">
        <v>22</v>
      </c>
      <c r="AD97" s="4" t="s">
        <v>22</v>
      </c>
      <c r="AE97" s="4" t="s">
        <v>22</v>
      </c>
      <c r="AF97" s="43" t="s">
        <v>22</v>
      </c>
      <c r="AG97" s="10" t="str">
        <f>VLOOKUP(B97,'[1]Client GROUNDWATER - 1'!$A:$I,9,0)</f>
        <v>&lt;1</v>
      </c>
    </row>
    <row r="98" spans="1:33" x14ac:dyDescent="0.25">
      <c r="A98" s="53"/>
      <c r="B98" s="9" t="s">
        <v>131</v>
      </c>
      <c r="C98" s="4" t="s">
        <v>87</v>
      </c>
      <c r="D98" s="4">
        <v>2</v>
      </c>
      <c r="E98" s="4" t="s">
        <v>132</v>
      </c>
      <c r="F98" s="4" t="s">
        <v>132</v>
      </c>
      <c r="G98" s="4" t="s">
        <v>132</v>
      </c>
      <c r="H98" s="4" t="s">
        <v>132</v>
      </c>
      <c r="I98" s="4" t="s">
        <v>132</v>
      </c>
      <c r="J98" s="10" t="s">
        <v>132</v>
      </c>
      <c r="K98" s="11" t="s">
        <v>132</v>
      </c>
      <c r="L98" s="11" t="s">
        <v>132</v>
      </c>
      <c r="M98" s="11" t="s">
        <v>132</v>
      </c>
      <c r="N98" s="11" t="s">
        <v>132</v>
      </c>
      <c r="O98" s="11" t="s">
        <v>132</v>
      </c>
      <c r="P98" s="11" t="s">
        <v>132</v>
      </c>
      <c r="Q98" s="11" t="s">
        <v>132</v>
      </c>
      <c r="R98" s="11" t="s">
        <v>132</v>
      </c>
      <c r="S98" s="11" t="s">
        <v>132</v>
      </c>
      <c r="T98" s="10" t="s">
        <v>132</v>
      </c>
      <c r="U98" s="10" t="s">
        <v>132</v>
      </c>
      <c r="V98" s="4" t="s">
        <v>132</v>
      </c>
      <c r="W98" s="4" t="s">
        <v>132</v>
      </c>
      <c r="X98" s="11" t="s">
        <v>132</v>
      </c>
      <c r="Y98" s="11" t="s">
        <v>132</v>
      </c>
      <c r="Z98" s="23" t="s">
        <v>132</v>
      </c>
      <c r="AA98" s="10" t="s">
        <v>132</v>
      </c>
      <c r="AB98" s="11" t="s">
        <v>132</v>
      </c>
      <c r="AC98" s="4" t="s">
        <v>132</v>
      </c>
      <c r="AD98" s="4" t="s">
        <v>132</v>
      </c>
      <c r="AE98" s="4" t="s">
        <v>132</v>
      </c>
      <c r="AF98" s="43" t="s">
        <v>132</v>
      </c>
      <c r="AG98" s="10" t="str">
        <f>VLOOKUP(B98,'[1]Client GROUNDWATER - 1'!$A:$I,9,0)</f>
        <v>&lt;2</v>
      </c>
    </row>
    <row r="99" spans="1:33" x14ac:dyDescent="0.25">
      <c r="A99" s="53"/>
      <c r="B99" s="9" t="s">
        <v>133</v>
      </c>
      <c r="C99" s="4" t="s">
        <v>87</v>
      </c>
      <c r="D99" s="4">
        <v>2</v>
      </c>
      <c r="E99" s="4" t="s">
        <v>132</v>
      </c>
      <c r="F99" s="4" t="s">
        <v>132</v>
      </c>
      <c r="G99" s="4" t="s">
        <v>132</v>
      </c>
      <c r="H99" s="4" t="s">
        <v>132</v>
      </c>
      <c r="I99" s="4" t="s">
        <v>132</v>
      </c>
      <c r="J99" s="10" t="s">
        <v>132</v>
      </c>
      <c r="K99" s="11" t="s">
        <v>132</v>
      </c>
      <c r="L99" s="11" t="s">
        <v>132</v>
      </c>
      <c r="M99" s="11" t="s">
        <v>132</v>
      </c>
      <c r="N99" s="11" t="s">
        <v>132</v>
      </c>
      <c r="O99" s="11" t="s">
        <v>132</v>
      </c>
      <c r="P99" s="11" t="s">
        <v>132</v>
      </c>
      <c r="Q99" s="11" t="s">
        <v>132</v>
      </c>
      <c r="R99" s="11" t="s">
        <v>132</v>
      </c>
      <c r="S99" s="11" t="s">
        <v>132</v>
      </c>
      <c r="T99" s="10" t="s">
        <v>132</v>
      </c>
      <c r="U99" s="10" t="s">
        <v>132</v>
      </c>
      <c r="V99" s="4" t="s">
        <v>132</v>
      </c>
      <c r="W99" s="4" t="s">
        <v>132</v>
      </c>
      <c r="X99" s="11" t="s">
        <v>132</v>
      </c>
      <c r="Y99" s="11" t="s">
        <v>132</v>
      </c>
      <c r="Z99" s="23" t="s">
        <v>132</v>
      </c>
      <c r="AA99" s="10" t="s">
        <v>132</v>
      </c>
      <c r="AB99" s="11" t="s">
        <v>132</v>
      </c>
      <c r="AC99" s="4" t="s">
        <v>132</v>
      </c>
      <c r="AD99" s="4" t="s">
        <v>132</v>
      </c>
      <c r="AE99" s="4" t="s">
        <v>132</v>
      </c>
      <c r="AF99" s="43" t="s">
        <v>132</v>
      </c>
      <c r="AG99" s="10" t="str">
        <f>VLOOKUP(B99,'[1]Client GROUNDWATER - 1'!$A:$I,9,0)</f>
        <v>&lt;2</v>
      </c>
    </row>
    <row r="100" spans="1:33" x14ac:dyDescent="0.25">
      <c r="A100" s="53"/>
      <c r="B100" s="9" t="s">
        <v>134</v>
      </c>
      <c r="C100" s="4" t="s">
        <v>87</v>
      </c>
      <c r="D100" s="4">
        <v>2</v>
      </c>
      <c r="E100" s="4" t="s">
        <v>132</v>
      </c>
      <c r="F100" s="4" t="s">
        <v>132</v>
      </c>
      <c r="G100" s="4" t="s">
        <v>132</v>
      </c>
      <c r="H100" s="4" t="s">
        <v>132</v>
      </c>
      <c r="I100" s="4" t="s">
        <v>132</v>
      </c>
      <c r="J100" s="10" t="s">
        <v>132</v>
      </c>
      <c r="K100" s="11" t="s">
        <v>132</v>
      </c>
      <c r="L100" s="11" t="s">
        <v>132</v>
      </c>
      <c r="M100" s="11" t="s">
        <v>132</v>
      </c>
      <c r="N100" s="11" t="s">
        <v>132</v>
      </c>
      <c r="O100" s="11" t="s">
        <v>132</v>
      </c>
      <c r="P100" s="11" t="s">
        <v>132</v>
      </c>
      <c r="Q100" s="11" t="s">
        <v>132</v>
      </c>
      <c r="R100" s="11" t="s">
        <v>132</v>
      </c>
      <c r="S100" s="11" t="s">
        <v>132</v>
      </c>
      <c r="T100" s="10" t="s">
        <v>132</v>
      </c>
      <c r="U100" s="10" t="s">
        <v>132</v>
      </c>
      <c r="V100" s="4" t="s">
        <v>132</v>
      </c>
      <c r="W100" s="4" t="s">
        <v>132</v>
      </c>
      <c r="X100" s="11" t="s">
        <v>132</v>
      </c>
      <c r="Y100" s="11" t="s">
        <v>132</v>
      </c>
      <c r="Z100" s="23" t="s">
        <v>132</v>
      </c>
      <c r="AA100" s="10" t="s">
        <v>132</v>
      </c>
      <c r="AB100" s="11" t="s">
        <v>132</v>
      </c>
      <c r="AC100" s="4" t="s">
        <v>132</v>
      </c>
      <c r="AD100" s="4" t="s">
        <v>132</v>
      </c>
      <c r="AE100" s="4" t="s">
        <v>132</v>
      </c>
      <c r="AF100" s="43" t="s">
        <v>132</v>
      </c>
      <c r="AG100" s="10" t="str">
        <f>VLOOKUP(B100,'[1]Client GROUNDWATER - 1'!$A:$I,9,0)</f>
        <v>&lt;2</v>
      </c>
    </row>
    <row r="101" spans="1:33" x14ac:dyDescent="0.25">
      <c r="A101" s="53"/>
      <c r="B101" s="9" t="s">
        <v>135</v>
      </c>
      <c r="C101" s="4" t="s">
        <v>87</v>
      </c>
      <c r="D101" s="4">
        <v>2</v>
      </c>
      <c r="E101" s="4" t="s">
        <v>132</v>
      </c>
      <c r="F101" s="4" t="s">
        <v>132</v>
      </c>
      <c r="G101" s="4" t="s">
        <v>132</v>
      </c>
      <c r="H101" s="4" t="s">
        <v>132</v>
      </c>
      <c r="I101" s="4" t="s">
        <v>132</v>
      </c>
      <c r="J101" s="10" t="s">
        <v>132</v>
      </c>
      <c r="K101" s="11" t="s">
        <v>132</v>
      </c>
      <c r="L101" s="11" t="s">
        <v>132</v>
      </c>
      <c r="M101" s="11" t="s">
        <v>132</v>
      </c>
      <c r="N101" s="11" t="s">
        <v>132</v>
      </c>
      <c r="O101" s="11" t="s">
        <v>132</v>
      </c>
      <c r="P101" s="11" t="s">
        <v>132</v>
      </c>
      <c r="Q101" s="11" t="s">
        <v>132</v>
      </c>
      <c r="R101" s="11" t="s">
        <v>132</v>
      </c>
      <c r="S101" s="11" t="s">
        <v>132</v>
      </c>
      <c r="T101" s="10" t="s">
        <v>132</v>
      </c>
      <c r="U101" s="10" t="s">
        <v>132</v>
      </c>
      <c r="V101" s="4" t="s">
        <v>132</v>
      </c>
      <c r="W101" s="4" t="s">
        <v>132</v>
      </c>
      <c r="X101" s="11" t="s">
        <v>132</v>
      </c>
      <c r="Y101" s="11" t="s">
        <v>132</v>
      </c>
      <c r="Z101" s="23" t="s">
        <v>132</v>
      </c>
      <c r="AA101" s="10" t="s">
        <v>132</v>
      </c>
      <c r="AB101" s="11" t="s">
        <v>132</v>
      </c>
      <c r="AC101" s="4" t="s">
        <v>132</v>
      </c>
      <c r="AD101" s="4" t="s">
        <v>132</v>
      </c>
      <c r="AE101" s="4" t="s">
        <v>132</v>
      </c>
      <c r="AF101" s="43" t="s">
        <v>132</v>
      </c>
      <c r="AG101" s="10" t="str">
        <f>VLOOKUP(B101,'[1]Client GROUNDWATER - 1'!$A:$I,9,0)</f>
        <v>&lt;2</v>
      </c>
    </row>
    <row r="102" spans="1:33" x14ac:dyDescent="0.25">
      <c r="A102" s="53"/>
      <c r="B102" s="9" t="s">
        <v>136</v>
      </c>
      <c r="C102" s="4" t="s">
        <v>87</v>
      </c>
      <c r="D102" s="4">
        <v>2</v>
      </c>
      <c r="E102" s="4" t="s">
        <v>132</v>
      </c>
      <c r="F102" s="4" t="s">
        <v>132</v>
      </c>
      <c r="G102" s="4" t="s">
        <v>132</v>
      </c>
      <c r="H102" s="4" t="s">
        <v>132</v>
      </c>
      <c r="I102" s="4" t="s">
        <v>132</v>
      </c>
      <c r="J102" s="10" t="s">
        <v>132</v>
      </c>
      <c r="K102" s="11" t="s">
        <v>132</v>
      </c>
      <c r="L102" s="11" t="s">
        <v>132</v>
      </c>
      <c r="M102" s="11" t="s">
        <v>132</v>
      </c>
      <c r="N102" s="11" t="s">
        <v>132</v>
      </c>
      <c r="O102" s="11" t="s">
        <v>132</v>
      </c>
      <c r="P102" s="11" t="s">
        <v>132</v>
      </c>
      <c r="Q102" s="11" t="s">
        <v>132</v>
      </c>
      <c r="R102" s="11" t="s">
        <v>132</v>
      </c>
      <c r="S102" s="11" t="s">
        <v>132</v>
      </c>
      <c r="T102" s="10" t="s">
        <v>132</v>
      </c>
      <c r="U102" s="10" t="s">
        <v>132</v>
      </c>
      <c r="V102" s="4" t="s">
        <v>132</v>
      </c>
      <c r="W102" s="4" t="s">
        <v>132</v>
      </c>
      <c r="X102" s="11" t="s">
        <v>132</v>
      </c>
      <c r="Y102" s="11" t="s">
        <v>132</v>
      </c>
      <c r="Z102" s="23" t="s">
        <v>132</v>
      </c>
      <c r="AA102" s="10" t="s">
        <v>132</v>
      </c>
      <c r="AB102" s="11" t="s">
        <v>132</v>
      </c>
      <c r="AC102" s="4" t="s">
        <v>132</v>
      </c>
      <c r="AD102" s="4" t="s">
        <v>132</v>
      </c>
      <c r="AE102" s="4" t="s">
        <v>132</v>
      </c>
      <c r="AF102" s="43" t="s">
        <v>132</v>
      </c>
      <c r="AG102" s="10" t="str">
        <f>VLOOKUP(B102,'[1]Client GROUNDWATER - 1'!$A:$I,9,0)</f>
        <v>&lt;2</v>
      </c>
    </row>
    <row r="103" spans="1:33" x14ac:dyDescent="0.25">
      <c r="A103" s="53"/>
      <c r="B103" s="9" t="s">
        <v>137</v>
      </c>
      <c r="C103" s="4" t="s">
        <v>87</v>
      </c>
      <c r="D103" s="4">
        <v>1</v>
      </c>
      <c r="E103" s="4" t="s">
        <v>22</v>
      </c>
      <c r="F103" s="4" t="s">
        <v>22</v>
      </c>
      <c r="G103" s="4" t="s">
        <v>22</v>
      </c>
      <c r="H103" s="4" t="s">
        <v>22</v>
      </c>
      <c r="I103" s="4" t="s">
        <v>22</v>
      </c>
      <c r="J103" s="10" t="s">
        <v>22</v>
      </c>
      <c r="K103" s="11" t="s">
        <v>22</v>
      </c>
      <c r="L103" s="11" t="s">
        <v>22</v>
      </c>
      <c r="M103" s="11" t="s">
        <v>22</v>
      </c>
      <c r="N103" s="11" t="s">
        <v>22</v>
      </c>
      <c r="O103" s="11" t="s">
        <v>22</v>
      </c>
      <c r="P103" s="11" t="s">
        <v>22</v>
      </c>
      <c r="Q103" s="11" t="s">
        <v>22</v>
      </c>
      <c r="R103" s="11" t="s">
        <v>22</v>
      </c>
      <c r="S103" s="11" t="s">
        <v>22</v>
      </c>
      <c r="T103" s="10" t="s">
        <v>22</v>
      </c>
      <c r="U103" s="10" t="s">
        <v>22</v>
      </c>
      <c r="V103" s="4" t="s">
        <v>22</v>
      </c>
      <c r="W103" s="4" t="s">
        <v>22</v>
      </c>
      <c r="X103" s="11" t="s">
        <v>22</v>
      </c>
      <c r="Y103" s="11" t="s">
        <v>22</v>
      </c>
      <c r="Z103" s="23" t="s">
        <v>22</v>
      </c>
      <c r="AA103" s="10" t="s">
        <v>22</v>
      </c>
      <c r="AB103" s="11" t="s">
        <v>22</v>
      </c>
      <c r="AC103" s="4" t="s">
        <v>22</v>
      </c>
      <c r="AD103" s="4" t="s">
        <v>22</v>
      </c>
      <c r="AE103" s="4" t="s">
        <v>22</v>
      </c>
      <c r="AF103" s="43" t="s">
        <v>22</v>
      </c>
      <c r="AG103" s="10" t="str">
        <f>VLOOKUP(B103,'[1]Client GROUNDWATER - 1'!$A:$I,9,0)</f>
        <v>&lt;1</v>
      </c>
    </row>
    <row r="104" spans="1:33" x14ac:dyDescent="0.25">
      <c r="A104" s="53"/>
      <c r="B104" s="9" t="s">
        <v>177</v>
      </c>
      <c r="C104" s="4" t="s">
        <v>87</v>
      </c>
      <c r="D104" s="4">
        <v>1</v>
      </c>
      <c r="E104" s="4" t="s">
        <v>93</v>
      </c>
      <c r="F104" s="4" t="s">
        <v>93</v>
      </c>
      <c r="G104" s="4" t="s">
        <v>93</v>
      </c>
      <c r="H104" s="4" t="s">
        <v>93</v>
      </c>
      <c r="I104" s="4" t="s">
        <v>93</v>
      </c>
      <c r="J104" s="10" t="s">
        <v>93</v>
      </c>
      <c r="K104" s="11" t="s">
        <v>93</v>
      </c>
      <c r="L104" s="11" t="s">
        <v>93</v>
      </c>
      <c r="M104" s="11" t="s">
        <v>93</v>
      </c>
      <c r="N104" s="11" t="s">
        <v>93</v>
      </c>
      <c r="O104" s="11" t="s">
        <v>93</v>
      </c>
      <c r="P104" s="11" t="s">
        <v>93</v>
      </c>
      <c r="Q104" s="11" t="s">
        <v>22</v>
      </c>
      <c r="R104" s="11" t="s">
        <v>22</v>
      </c>
      <c r="S104" s="11" t="s">
        <v>22</v>
      </c>
      <c r="T104" s="10" t="s">
        <v>94</v>
      </c>
      <c r="U104" s="10" t="s">
        <v>95</v>
      </c>
      <c r="V104" s="4" t="s">
        <v>94</v>
      </c>
      <c r="W104" s="4" t="s">
        <v>94</v>
      </c>
      <c r="X104" s="11" t="s">
        <v>95</v>
      </c>
      <c r="Y104" s="11" t="s">
        <v>95</v>
      </c>
      <c r="Z104" s="23" t="s">
        <v>95</v>
      </c>
      <c r="AA104" s="10" t="s">
        <v>95</v>
      </c>
      <c r="AB104" s="11" t="s">
        <v>95</v>
      </c>
      <c r="AC104" s="4" t="s">
        <v>95</v>
      </c>
      <c r="AD104" s="4" t="s">
        <v>93</v>
      </c>
      <c r="AE104" s="4" t="s">
        <v>95</v>
      </c>
      <c r="AF104" s="43" t="s">
        <v>95</v>
      </c>
      <c r="AG104" s="10" t="str">
        <f>VLOOKUP(B104,'[1]Client GROUNDWATER - 1'!$A:$I,9,0)</f>
        <v>&lt;5</v>
      </c>
    </row>
    <row r="105" spans="1:33" ht="12.65" customHeight="1" x14ac:dyDescent="0.25">
      <c r="A105" s="53"/>
      <c r="B105" s="9" t="s">
        <v>138</v>
      </c>
      <c r="C105" s="4" t="s">
        <v>24</v>
      </c>
      <c r="D105" s="4">
        <v>0.05</v>
      </c>
      <c r="E105" s="4">
        <v>0.21</v>
      </c>
      <c r="F105" s="4">
        <v>0.26</v>
      </c>
      <c r="G105" s="4">
        <v>0.31</v>
      </c>
      <c r="H105" s="4">
        <v>0.2</v>
      </c>
      <c r="I105" s="4">
        <v>0.26</v>
      </c>
      <c r="J105" s="10">
        <v>0.19</v>
      </c>
      <c r="K105" s="11">
        <v>0.23</v>
      </c>
      <c r="L105" s="11">
        <v>0.22</v>
      </c>
      <c r="M105" s="11">
        <v>0.17</v>
      </c>
      <c r="N105" s="11">
        <v>0.2</v>
      </c>
      <c r="O105" s="11">
        <v>0.18</v>
      </c>
      <c r="P105" s="11">
        <v>0.2</v>
      </c>
      <c r="Q105" s="11">
        <v>0.18</v>
      </c>
      <c r="R105" s="11" t="s">
        <v>25</v>
      </c>
      <c r="S105" s="11">
        <v>0.18</v>
      </c>
      <c r="T105" s="10">
        <v>0.25</v>
      </c>
      <c r="U105" s="10">
        <v>0.21</v>
      </c>
      <c r="V105" s="4">
        <v>0.14000000000000001</v>
      </c>
      <c r="W105" s="4">
        <v>0.23</v>
      </c>
      <c r="X105" s="11">
        <v>0.19</v>
      </c>
      <c r="Y105" s="14">
        <v>0.21</v>
      </c>
      <c r="Z105" s="2"/>
      <c r="AA105" s="10">
        <v>0.21</v>
      </c>
      <c r="AB105" s="13">
        <v>0.2</v>
      </c>
      <c r="AC105" s="27">
        <v>0.2</v>
      </c>
      <c r="AD105" s="27">
        <v>0.2</v>
      </c>
      <c r="AE105" s="4">
        <v>0.19</v>
      </c>
      <c r="AF105" s="43">
        <v>0.16</v>
      </c>
      <c r="AG105" s="10">
        <v>0.19</v>
      </c>
    </row>
    <row r="106" spans="1:33" x14ac:dyDescent="0.25">
      <c r="A106" s="53"/>
      <c r="B106" s="9" t="s">
        <v>139</v>
      </c>
      <c r="C106" s="4" t="s">
        <v>24</v>
      </c>
      <c r="D106" s="4">
        <v>0.1</v>
      </c>
      <c r="E106" s="4" t="s">
        <v>140</v>
      </c>
      <c r="F106" s="4" t="s">
        <v>140</v>
      </c>
      <c r="G106" s="4">
        <v>0.14000000000000001</v>
      </c>
      <c r="H106" s="4" t="s">
        <v>140</v>
      </c>
      <c r="I106" s="4">
        <v>0.11</v>
      </c>
      <c r="J106" s="10" t="s">
        <v>140</v>
      </c>
      <c r="K106" s="11" t="s">
        <v>140</v>
      </c>
      <c r="L106" s="11" t="s">
        <v>140</v>
      </c>
      <c r="M106" s="11" t="s">
        <v>140</v>
      </c>
      <c r="N106" s="11" t="s">
        <v>140</v>
      </c>
      <c r="O106" s="11" t="s">
        <v>140</v>
      </c>
      <c r="P106" s="11" t="s">
        <v>140</v>
      </c>
      <c r="Q106" s="11">
        <v>0.13</v>
      </c>
      <c r="R106" s="11" t="s">
        <v>25</v>
      </c>
      <c r="S106" s="11">
        <v>0.11</v>
      </c>
      <c r="T106" s="10" t="s">
        <v>94</v>
      </c>
      <c r="U106" s="10" t="s">
        <v>140</v>
      </c>
      <c r="V106" s="4">
        <v>0.22</v>
      </c>
      <c r="W106" s="4" t="s">
        <v>140</v>
      </c>
      <c r="X106" s="11" t="s">
        <v>140</v>
      </c>
      <c r="Y106" s="14">
        <v>0.13</v>
      </c>
      <c r="Z106" s="23" t="s">
        <v>25</v>
      </c>
      <c r="AA106" s="10" t="s">
        <v>140</v>
      </c>
      <c r="AB106" s="11" t="s">
        <v>140</v>
      </c>
      <c r="AC106" s="4" t="s">
        <v>140</v>
      </c>
      <c r="AD106" s="4" t="s">
        <v>140</v>
      </c>
      <c r="AE106" s="4" t="s">
        <v>140</v>
      </c>
      <c r="AF106" s="43" t="s">
        <v>140</v>
      </c>
      <c r="AG106" s="10">
        <v>0.11</v>
      </c>
    </row>
    <row r="107" spans="1:33" x14ac:dyDescent="0.25">
      <c r="A107" s="53"/>
      <c r="B107" s="9" t="s">
        <v>141</v>
      </c>
      <c r="C107" s="4" t="s">
        <v>84</v>
      </c>
      <c r="D107" s="4">
        <v>1</v>
      </c>
      <c r="E107" s="4">
        <v>19.7</v>
      </c>
      <c r="F107" s="4">
        <v>21.5</v>
      </c>
      <c r="G107" s="4">
        <v>31.4</v>
      </c>
      <c r="H107" s="4">
        <v>18.7</v>
      </c>
      <c r="I107" s="4">
        <v>21.5</v>
      </c>
      <c r="J107" s="10">
        <v>23.7</v>
      </c>
      <c r="K107" s="11">
        <v>20.8</v>
      </c>
      <c r="L107" s="11">
        <v>22.6</v>
      </c>
      <c r="M107" s="11">
        <v>26.6</v>
      </c>
      <c r="N107" s="11">
        <v>16.8</v>
      </c>
      <c r="O107" s="11">
        <v>18.5</v>
      </c>
      <c r="P107" s="11">
        <v>28.2</v>
      </c>
      <c r="Q107" s="11" t="s">
        <v>25</v>
      </c>
      <c r="R107" s="11" t="s">
        <v>25</v>
      </c>
      <c r="S107" s="11" t="s">
        <v>25</v>
      </c>
      <c r="T107" s="10" t="s">
        <v>25</v>
      </c>
      <c r="U107" s="10" t="s">
        <v>25</v>
      </c>
      <c r="V107" s="10" t="s">
        <v>25</v>
      </c>
      <c r="W107" s="10" t="s">
        <v>25</v>
      </c>
      <c r="X107" s="11" t="s">
        <v>25</v>
      </c>
      <c r="Y107" s="11" t="s">
        <v>25</v>
      </c>
      <c r="Z107" s="23" t="s">
        <v>25</v>
      </c>
      <c r="AA107" s="11" t="s">
        <v>25</v>
      </c>
      <c r="AB107" s="11" t="s">
        <v>25</v>
      </c>
      <c r="AC107" s="4">
        <v>34.799999999999997</v>
      </c>
      <c r="AD107" s="4">
        <v>38.5</v>
      </c>
      <c r="AE107" s="4">
        <v>30.2</v>
      </c>
      <c r="AF107" s="43">
        <v>19.399999999999999</v>
      </c>
      <c r="AG107" s="10" t="str">
        <f>VLOOKUP(B107,'[1]Client GROUNDWATER - 1'!$A:$I,9,0)</f>
        <v>24.1</v>
      </c>
    </row>
    <row r="108" spans="1:33" x14ac:dyDescent="0.25">
      <c r="A108" s="53"/>
      <c r="B108" s="9" t="s">
        <v>142</v>
      </c>
      <c r="C108" s="4" t="s">
        <v>84</v>
      </c>
      <c r="D108" s="4">
        <v>1</v>
      </c>
      <c r="E108" s="4">
        <v>42.3</v>
      </c>
      <c r="F108" s="4">
        <v>46.7</v>
      </c>
      <c r="G108" s="4">
        <v>63.7</v>
      </c>
      <c r="H108" s="4">
        <v>43.5</v>
      </c>
      <c r="I108" s="4">
        <v>49.9</v>
      </c>
      <c r="J108" s="10">
        <v>44.9</v>
      </c>
      <c r="K108" s="10">
        <v>53.2</v>
      </c>
      <c r="L108" s="10">
        <v>53.4</v>
      </c>
      <c r="M108" s="10">
        <v>51.6</v>
      </c>
      <c r="N108" s="10">
        <v>40.5</v>
      </c>
      <c r="O108" s="10">
        <v>36.299999999999997</v>
      </c>
      <c r="P108" s="10">
        <v>58.7</v>
      </c>
      <c r="Q108" s="10" t="s">
        <v>25</v>
      </c>
      <c r="R108" s="10" t="s">
        <v>25</v>
      </c>
      <c r="S108" s="10" t="s">
        <v>25</v>
      </c>
      <c r="T108" s="10" t="s">
        <v>25</v>
      </c>
      <c r="U108" s="10" t="s">
        <v>25</v>
      </c>
      <c r="V108" s="10" t="s">
        <v>25</v>
      </c>
      <c r="W108" s="10" t="s">
        <v>25</v>
      </c>
      <c r="X108" s="11" t="s">
        <v>25</v>
      </c>
      <c r="Y108" s="11" t="s">
        <v>25</v>
      </c>
      <c r="Z108" s="23" t="s">
        <v>25</v>
      </c>
      <c r="AA108" s="11" t="s">
        <v>25</v>
      </c>
      <c r="AB108" s="11" t="s">
        <v>25</v>
      </c>
      <c r="AC108" s="4">
        <v>68.099999999999994</v>
      </c>
      <c r="AD108" s="4">
        <v>71.599999999999994</v>
      </c>
      <c r="AE108" s="4">
        <v>59.4</v>
      </c>
      <c r="AF108" s="43">
        <v>51.3</v>
      </c>
      <c r="AG108" s="10" t="str">
        <f>VLOOKUP(B108,'[1]Client GROUNDWATER - 1'!$A:$I,9,0)</f>
        <v>58.3</v>
      </c>
    </row>
    <row r="109" spans="1:33" x14ac:dyDescent="0.25">
      <c r="A109" s="53"/>
      <c r="B109" s="9" t="s">
        <v>143</v>
      </c>
      <c r="C109" s="4" t="s">
        <v>84</v>
      </c>
      <c r="D109" s="4">
        <v>1</v>
      </c>
      <c r="E109" s="4">
        <v>51.4</v>
      </c>
      <c r="F109" s="4">
        <v>47.7</v>
      </c>
      <c r="G109" s="4">
        <v>65.400000000000006</v>
      </c>
      <c r="H109" s="4">
        <v>44.5</v>
      </c>
      <c r="I109" s="4">
        <v>63.1</v>
      </c>
      <c r="J109" s="10">
        <v>48.1</v>
      </c>
      <c r="K109" s="10">
        <v>48</v>
      </c>
      <c r="L109" s="10">
        <v>37.799999999999997</v>
      </c>
      <c r="M109" s="10">
        <v>76</v>
      </c>
      <c r="N109" s="10">
        <v>33.9</v>
      </c>
      <c r="O109" s="10">
        <v>41.4</v>
      </c>
      <c r="P109" s="10">
        <v>69.099999999999994</v>
      </c>
      <c r="Q109" s="10" t="s">
        <v>25</v>
      </c>
      <c r="R109" s="10" t="s">
        <v>25</v>
      </c>
      <c r="S109" s="10" t="s">
        <v>25</v>
      </c>
      <c r="T109" s="10" t="s">
        <v>25</v>
      </c>
      <c r="U109" s="10" t="s">
        <v>25</v>
      </c>
      <c r="V109" s="10" t="s">
        <v>25</v>
      </c>
      <c r="W109" s="10" t="s">
        <v>25</v>
      </c>
      <c r="X109" s="11" t="s">
        <v>25</v>
      </c>
      <c r="Y109" s="11" t="s">
        <v>25</v>
      </c>
      <c r="Z109" s="23" t="s">
        <v>25</v>
      </c>
      <c r="AA109" s="11" t="s">
        <v>25</v>
      </c>
      <c r="AB109" s="11" t="s">
        <v>25</v>
      </c>
      <c r="AC109" s="4">
        <v>81.599999999999994</v>
      </c>
      <c r="AD109" s="4">
        <v>74.2</v>
      </c>
      <c r="AE109" s="4">
        <v>41.4</v>
      </c>
      <c r="AF109" s="43">
        <v>57.5</v>
      </c>
      <c r="AG109" s="10" t="str">
        <f>VLOOKUP(B109,'[1]Client GROUNDWATER - 1'!$A:$I,9,0)</f>
        <v>64.2</v>
      </c>
    </row>
    <row r="110" spans="1:33" x14ac:dyDescent="0.25">
      <c r="A110" s="53"/>
      <c r="B110" s="9" t="s">
        <v>144</v>
      </c>
      <c r="C110" s="4" t="s">
        <v>84</v>
      </c>
      <c r="D110" s="4">
        <v>1</v>
      </c>
      <c r="E110" s="4">
        <v>53.4</v>
      </c>
      <c r="F110" s="4">
        <v>57.1</v>
      </c>
      <c r="G110" s="4">
        <v>72</v>
      </c>
      <c r="H110" s="4">
        <v>55.2</v>
      </c>
      <c r="I110" s="4">
        <v>61.6</v>
      </c>
      <c r="J110" s="10">
        <v>52.5</v>
      </c>
      <c r="K110" s="10">
        <v>67</v>
      </c>
      <c r="L110" s="10">
        <v>68.7</v>
      </c>
      <c r="M110" s="10">
        <v>58.4</v>
      </c>
      <c r="N110" s="10">
        <v>58.7</v>
      </c>
      <c r="O110" s="10">
        <v>55.8</v>
      </c>
      <c r="P110" s="10">
        <v>79.400000000000006</v>
      </c>
      <c r="Q110" s="10">
        <v>54.6</v>
      </c>
      <c r="R110" s="10">
        <v>47.5</v>
      </c>
      <c r="S110" s="10">
        <v>51.5</v>
      </c>
      <c r="T110" s="10">
        <v>62.4</v>
      </c>
      <c r="U110" s="10">
        <v>47.3</v>
      </c>
      <c r="V110" s="4">
        <v>54.6</v>
      </c>
      <c r="W110" s="4">
        <v>69.8</v>
      </c>
      <c r="X110" s="11">
        <v>74.599999999999994</v>
      </c>
      <c r="Y110" s="11">
        <v>64.5</v>
      </c>
      <c r="Z110" s="23">
        <v>64.3</v>
      </c>
      <c r="AA110" s="10">
        <v>62.4</v>
      </c>
      <c r="AB110" s="11">
        <v>89.1</v>
      </c>
      <c r="AC110" s="4">
        <v>77.099999999999994</v>
      </c>
      <c r="AD110" s="4">
        <v>77.8</v>
      </c>
      <c r="AE110" s="4">
        <v>68.599999999999994</v>
      </c>
      <c r="AF110" s="43">
        <v>68.2</v>
      </c>
      <c r="AG110" s="10" t="str">
        <f>VLOOKUP(B110,'[1]Client GROUNDWATER - 1'!$A:$I,9,0)</f>
        <v>59.2</v>
      </c>
    </row>
    <row r="111" spans="1:33" x14ac:dyDescent="0.25">
      <c r="A111" s="53"/>
      <c r="B111" s="9" t="s">
        <v>145</v>
      </c>
      <c r="C111" s="4" t="s">
        <v>84</v>
      </c>
      <c r="D111" s="4">
        <v>1</v>
      </c>
      <c r="E111" s="4">
        <v>63.1</v>
      </c>
      <c r="F111" s="4">
        <v>76.2</v>
      </c>
      <c r="G111" s="4">
        <v>105</v>
      </c>
      <c r="H111" s="4">
        <v>80</v>
      </c>
      <c r="I111" s="4">
        <v>81.900000000000006</v>
      </c>
      <c r="J111" s="10">
        <v>63.1</v>
      </c>
      <c r="K111" s="10">
        <v>75.599999999999994</v>
      </c>
      <c r="L111" s="10">
        <v>78.400000000000006</v>
      </c>
      <c r="M111" s="10">
        <v>88.2</v>
      </c>
      <c r="N111" s="10">
        <v>91</v>
      </c>
      <c r="O111" s="10">
        <v>65.7</v>
      </c>
      <c r="P111" s="10">
        <v>91</v>
      </c>
      <c r="Q111" s="10">
        <v>72.599999999999994</v>
      </c>
      <c r="R111" s="10">
        <v>74.400000000000006</v>
      </c>
      <c r="S111" s="10">
        <v>82.7</v>
      </c>
      <c r="T111" s="10">
        <v>73.3</v>
      </c>
      <c r="U111" s="10">
        <v>66.099999999999994</v>
      </c>
      <c r="V111" s="4">
        <v>78.900000000000006</v>
      </c>
      <c r="W111" s="4">
        <v>86.6</v>
      </c>
      <c r="X111" s="11">
        <v>90.3</v>
      </c>
      <c r="Y111" s="11">
        <v>67.2</v>
      </c>
      <c r="Z111" s="23">
        <v>74</v>
      </c>
      <c r="AA111" s="10">
        <v>66.900000000000006</v>
      </c>
      <c r="AB111" s="11">
        <v>85.8</v>
      </c>
      <c r="AC111" s="4">
        <v>89.4</v>
      </c>
      <c r="AD111" s="4">
        <v>91.4</v>
      </c>
      <c r="AE111" s="4">
        <v>81</v>
      </c>
      <c r="AF111" s="43">
        <v>67.400000000000006</v>
      </c>
      <c r="AG111" s="10" t="str">
        <f>VLOOKUP(B111,'[1]Client GROUNDWATER - 1'!$A:$I,9,0)</f>
        <v>71.8</v>
      </c>
    </row>
    <row r="112" spans="1:33" x14ac:dyDescent="0.25">
      <c r="A112" s="53"/>
      <c r="B112" s="9" t="s">
        <v>146</v>
      </c>
      <c r="C112" s="4" t="s">
        <v>84</v>
      </c>
      <c r="D112" s="4">
        <v>1</v>
      </c>
      <c r="E112" s="4">
        <v>65.099999999999994</v>
      </c>
      <c r="F112" s="4">
        <v>86.3</v>
      </c>
      <c r="G112" s="4">
        <v>100</v>
      </c>
      <c r="H112" s="4">
        <v>91.2</v>
      </c>
      <c r="I112" s="4">
        <v>85.5</v>
      </c>
      <c r="J112" s="10">
        <v>72.3</v>
      </c>
      <c r="K112" s="10">
        <v>89</v>
      </c>
      <c r="L112" s="10">
        <v>94.7</v>
      </c>
      <c r="M112" s="10">
        <v>92.2</v>
      </c>
      <c r="N112" s="10">
        <v>83.9</v>
      </c>
      <c r="O112" s="10">
        <v>73.099999999999994</v>
      </c>
      <c r="P112" s="10">
        <v>92.3</v>
      </c>
      <c r="Q112" s="10">
        <v>62.6</v>
      </c>
      <c r="R112" s="10">
        <v>65.5</v>
      </c>
      <c r="S112" s="10">
        <v>75.7</v>
      </c>
      <c r="T112" s="10">
        <v>78</v>
      </c>
      <c r="U112" s="10">
        <v>69.2</v>
      </c>
      <c r="V112" s="4">
        <v>95.7</v>
      </c>
      <c r="W112" s="4">
        <v>99.6</v>
      </c>
      <c r="X112" s="11">
        <v>95.2</v>
      </c>
      <c r="Y112" s="11">
        <v>68.900000000000006</v>
      </c>
      <c r="Z112" s="23">
        <v>75.599999999999994</v>
      </c>
      <c r="AA112" s="10">
        <v>70</v>
      </c>
      <c r="AB112" s="11">
        <v>83.6</v>
      </c>
      <c r="AC112" s="4">
        <v>91.9</v>
      </c>
      <c r="AD112" s="4">
        <v>98.3</v>
      </c>
      <c r="AE112" s="4">
        <v>81.2</v>
      </c>
      <c r="AF112" s="43">
        <v>70</v>
      </c>
      <c r="AG112" s="10" t="str">
        <f>VLOOKUP(B112,'[1]Client GROUNDWATER - 1'!$A:$I,9,0)</f>
        <v>94.1</v>
      </c>
    </row>
    <row r="113" spans="1:33" x14ac:dyDescent="0.25">
      <c r="A113" s="53"/>
      <c r="B113" s="9" t="s">
        <v>147</v>
      </c>
      <c r="C113" s="4" t="s">
        <v>84</v>
      </c>
      <c r="D113" s="4">
        <v>2</v>
      </c>
      <c r="E113" s="4">
        <v>110</v>
      </c>
      <c r="F113" s="4">
        <v>101</v>
      </c>
      <c r="G113" s="4">
        <v>89.2</v>
      </c>
      <c r="H113" s="4">
        <v>119</v>
      </c>
      <c r="I113" s="4">
        <v>113</v>
      </c>
      <c r="J113" s="10">
        <v>126</v>
      </c>
      <c r="K113" s="10">
        <v>122</v>
      </c>
      <c r="L113" s="10">
        <v>130</v>
      </c>
      <c r="M113" s="10">
        <v>97.8</v>
      </c>
      <c r="N113" s="10">
        <v>90.7</v>
      </c>
      <c r="O113" s="10">
        <v>116</v>
      </c>
      <c r="P113" s="10">
        <v>118</v>
      </c>
      <c r="Q113" s="10">
        <v>99.3</v>
      </c>
      <c r="R113" s="10">
        <v>86.9</v>
      </c>
      <c r="S113" s="10">
        <v>99.7</v>
      </c>
      <c r="T113" s="10">
        <v>99.4</v>
      </c>
      <c r="U113" s="10">
        <v>106</v>
      </c>
      <c r="V113" s="4">
        <v>115</v>
      </c>
      <c r="W113" s="4">
        <v>105</v>
      </c>
      <c r="X113" s="11">
        <v>83.5</v>
      </c>
      <c r="Y113" s="11">
        <v>87.2</v>
      </c>
      <c r="Z113" s="23">
        <v>109</v>
      </c>
      <c r="AA113" s="10">
        <v>97.7</v>
      </c>
      <c r="AB113" s="11">
        <v>106</v>
      </c>
      <c r="AC113" s="4">
        <v>114</v>
      </c>
      <c r="AD113" s="4">
        <v>116</v>
      </c>
      <c r="AE113" s="4">
        <v>99.8</v>
      </c>
      <c r="AF113" s="43">
        <v>99.4</v>
      </c>
      <c r="AG113" s="10" t="str">
        <f>VLOOKUP(B113,'[1]Client GROUNDWATER - 1'!$A:$I,9,0)</f>
        <v>106</v>
      </c>
    </row>
    <row r="114" spans="1:33" x14ac:dyDescent="0.25">
      <c r="A114" s="53"/>
      <c r="B114" s="9" t="s">
        <v>148</v>
      </c>
      <c r="C114" s="4" t="s">
        <v>84</v>
      </c>
      <c r="D114" s="4">
        <v>2</v>
      </c>
      <c r="E114" s="4">
        <v>110</v>
      </c>
      <c r="F114" s="4">
        <v>104</v>
      </c>
      <c r="G114" s="4">
        <v>89.1</v>
      </c>
      <c r="H114" s="4">
        <v>101</v>
      </c>
      <c r="I114" s="4">
        <v>110</v>
      </c>
      <c r="J114" s="10">
        <v>107</v>
      </c>
      <c r="K114" s="10">
        <v>113</v>
      </c>
      <c r="L114" s="10">
        <v>104</v>
      </c>
      <c r="M114" s="10">
        <v>108</v>
      </c>
      <c r="N114" s="10">
        <v>110</v>
      </c>
      <c r="O114" s="10">
        <v>112</v>
      </c>
      <c r="P114" s="10">
        <v>109</v>
      </c>
      <c r="Q114" s="10">
        <v>112</v>
      </c>
      <c r="R114" s="10">
        <v>110</v>
      </c>
      <c r="S114" s="10">
        <v>101</v>
      </c>
      <c r="T114" s="10">
        <v>86.7</v>
      </c>
      <c r="U114" s="10">
        <v>105</v>
      </c>
      <c r="V114" s="4">
        <v>95.2</v>
      </c>
      <c r="W114" s="4">
        <v>108</v>
      </c>
      <c r="X114" s="11">
        <v>94.3</v>
      </c>
      <c r="Y114" s="11">
        <v>84.2</v>
      </c>
      <c r="Z114" s="23">
        <v>105</v>
      </c>
      <c r="AA114" s="10">
        <v>114</v>
      </c>
      <c r="AB114" s="11">
        <v>101</v>
      </c>
      <c r="AC114" s="4">
        <v>103</v>
      </c>
      <c r="AD114" s="4">
        <v>113</v>
      </c>
      <c r="AE114" s="4">
        <v>107</v>
      </c>
      <c r="AF114" s="43">
        <v>96.9</v>
      </c>
      <c r="AG114" s="10" t="str">
        <f>VLOOKUP(B114,'[1]Client GROUNDWATER - 1'!$A:$I,9,0)</f>
        <v>105</v>
      </c>
    </row>
    <row r="115" spans="1:33" x14ac:dyDescent="0.25">
      <c r="A115" s="54"/>
      <c r="B115" s="9" t="s">
        <v>149</v>
      </c>
      <c r="C115" s="4" t="s">
        <v>84</v>
      </c>
      <c r="D115" s="4">
        <v>2</v>
      </c>
      <c r="E115" s="4">
        <v>111</v>
      </c>
      <c r="F115" s="4">
        <v>96.7</v>
      </c>
      <c r="G115" s="4">
        <v>93.8</v>
      </c>
      <c r="H115" s="4">
        <v>115</v>
      </c>
      <c r="I115" s="4">
        <v>110</v>
      </c>
      <c r="J115" s="10">
        <v>97.9</v>
      </c>
      <c r="K115" s="10">
        <v>114</v>
      </c>
      <c r="L115" s="10">
        <v>106</v>
      </c>
      <c r="M115" s="10">
        <v>104</v>
      </c>
      <c r="N115" s="10">
        <v>104</v>
      </c>
      <c r="O115" s="10">
        <v>122</v>
      </c>
      <c r="P115" s="10">
        <v>98.3</v>
      </c>
      <c r="Q115" s="10">
        <v>114</v>
      </c>
      <c r="R115" s="10">
        <v>97.5</v>
      </c>
      <c r="S115" s="10">
        <v>108</v>
      </c>
      <c r="T115" s="10">
        <v>80.7</v>
      </c>
      <c r="U115" s="10">
        <v>104</v>
      </c>
      <c r="V115" s="4">
        <v>104</v>
      </c>
      <c r="W115" s="4">
        <v>99.2</v>
      </c>
      <c r="X115" s="11">
        <v>114</v>
      </c>
      <c r="Y115" s="11">
        <v>87.5</v>
      </c>
      <c r="Z115" s="23">
        <v>95.8</v>
      </c>
      <c r="AA115" s="10">
        <v>127</v>
      </c>
      <c r="AB115" s="11">
        <v>93.9</v>
      </c>
      <c r="AC115" s="4">
        <v>102</v>
      </c>
      <c r="AD115" s="4">
        <v>101</v>
      </c>
      <c r="AE115" s="4">
        <v>114</v>
      </c>
      <c r="AF115" s="43">
        <v>109</v>
      </c>
      <c r="AG115" s="10" t="str">
        <f>VLOOKUP(B115,'[1]Client GROUNDWATER - 1'!$A:$I,9,0)</f>
        <v>104</v>
      </c>
    </row>
  </sheetData>
  <autoFilter ref="A3:D3" xr:uid="{00000000-0001-0000-0200-000000000000}"/>
  <mergeCells count="6">
    <mergeCell ref="A97:A115"/>
    <mergeCell ref="A4:A6"/>
    <mergeCell ref="A7:A63"/>
    <mergeCell ref="A64:A66"/>
    <mergeCell ref="A67:A84"/>
    <mergeCell ref="A85:A96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25B7C0184582DF448A3F82C94BD0D198|-1825189884" UniqueId="9c6e40a8-2674-4176-ada8-98b814919850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6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2.xml><?xml version="1.0" encoding="utf-8"?>
<?mso-contentType ?>
<PolicyDirtyBag xmlns="microsoft.office.server.policy.changes">
  <Microsoft.Office.RecordsManagement.PolicyFeatures.Expiration op="Change"/>
</PolicyDirtyBag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f4198-b797-4453-87d0-be6041f69a8f">
      <Terms xmlns="http://schemas.microsoft.com/office/infopath/2007/PartnerControls"/>
    </lcf76f155ced4ddcb4097134ff3c332f>
    <TaxCatchAll xmlns="dfad1cbb-fd1c-488b-bd73-1f9ea3c55754" xsi:nil="true"/>
    <Contractor xmlns="a7cf4198-b797-4453-87d0-be6041f69a8f" xsi:nil="true"/>
    <Year xmlns="a7cf4198-b797-4453-87d0-be6041f69a8f" xsi:nil="true"/>
    <DateTime xmlns="a7cf4198-b797-4453-87d0-be6041f69a8f" xsi:nil="true"/>
    <OPSpriority1 xmlns="a7cf4198-b797-4453-87d0-be6041f69a8f" xsi:nil="true"/>
    <Romayard xmlns="a7cf4198-b797-4453-87d0-be6041f69a8f" xsi:nil="true"/>
    <_dlc_ExpireDateSaved xmlns="http://schemas.microsoft.com/sharepoint/v3" xsi:nil="true"/>
    <_dlc_ExpireDate xmlns="http://schemas.microsoft.com/sharepoint/v3">2026-05-04T05:18:01+00:00</_dlc_ExpireDa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7C0184582DF448A3F82C94BD0D198" ma:contentTypeVersion="28" ma:contentTypeDescription="Create a new document." ma:contentTypeScope="" ma:versionID="0d0645f862f1a01970d22154778746d4">
  <xsd:schema xmlns:xsd="http://www.w3.org/2001/XMLSchema" xmlns:xs="http://www.w3.org/2001/XMLSchema" xmlns:p="http://schemas.microsoft.com/office/2006/metadata/properties" xmlns:ns1="http://schemas.microsoft.com/sharepoint/v3" xmlns:ns2="dfad1cbb-fd1c-488b-bd73-1f9ea3c55754" xmlns:ns3="a7cf4198-b797-4453-87d0-be6041f69a8f" targetNamespace="http://schemas.microsoft.com/office/2006/metadata/properties" ma:root="true" ma:fieldsID="e272076f0ee49d1dce9f29ff1e344fc8" ns1:_="" ns2:_="" ns3:_="">
    <xsd:import namespace="http://schemas.microsoft.com/sharepoint/v3"/>
    <xsd:import namespace="dfad1cbb-fd1c-488b-bd73-1f9ea3c55754"/>
    <xsd:import namespace="a7cf4198-b797-4453-87d0-be6041f69a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Contractor" minOccurs="0"/>
                <xsd:element ref="ns3:Year" minOccurs="0"/>
                <xsd:element ref="ns3:MediaServiceSearchProperties" minOccurs="0"/>
                <xsd:element ref="ns3:DateTime" minOccurs="0"/>
                <xsd:element ref="ns3:OPSpriority1" minOccurs="0"/>
                <xsd:element ref="ns3:Romayard" minOccurs="0"/>
                <xsd:element ref="ns3:MediaServiceBillingMetadata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3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3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3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d1cbb-fd1c-488b-bd73-1f9ea3c557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309e754-6ac5-4e3e-9362-4f7f1e3057af}" ma:internalName="TaxCatchAll" ma:showField="CatchAllData" ma:web="dfad1cbb-fd1c-488b-bd73-1f9ea3c55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f4198-b797-4453-87d0-be6041f69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f9f551a-11d5-4807-b8c8-93a454182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ntractor" ma:index="24" nillable="true" ma:displayName="Contractor" ma:format="Dropdown" ma:internalName="Contractor">
      <xsd:simpleType>
        <xsd:restriction base="dms:Text">
          <xsd:maxLength value="255"/>
        </xsd:restriction>
      </xsd:simpleType>
    </xsd:element>
    <xsd:element name="Year" ma:index="25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" ma:index="27" nillable="true" ma:displayName="Date &amp; Time" ma:format="DateOnly" ma:internalName="DateTime">
      <xsd:simpleType>
        <xsd:restriction base="dms:DateTime"/>
      </xsd:simpleType>
    </xsd:element>
    <xsd:element name="OPSpriority1" ma:index="28" nillable="true" ma:displayName="OPS priority 1" ma:format="Dropdown" ma:internalName="OPSpriority1">
      <xsd:simpleType>
        <xsd:restriction base="dms:Text">
          <xsd:maxLength value="255"/>
        </xsd:restriction>
      </xsd:simpleType>
    </xsd:element>
    <xsd:element name="Romayard" ma:index="29" nillable="true" ma:displayName="Roma yard" ma:description="Photos" ma:format="Dropdown" ma:internalName="Romayard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14A660-00E7-4710-8554-B3C17FA933E0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0341035B-D7FE-4B48-B7D1-9D5D4B54B2A3}">
  <ds:schemaRefs>
    <ds:schemaRef ds:uri="microsoft.office.server.policy.changes"/>
  </ds:schemaRefs>
</ds:datastoreItem>
</file>

<file path=customXml/itemProps3.xml><?xml version="1.0" encoding="utf-8"?>
<ds:datastoreItem xmlns:ds="http://schemas.openxmlformats.org/officeDocument/2006/customXml" ds:itemID="{63154D8D-09BF-4036-ADDD-3B188DB779CA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a7cf4198-b797-4453-87d0-be6041f69a8f"/>
    <ds:schemaRef ds:uri="http://schemas.microsoft.com/office/2006/metadata/properties"/>
    <ds:schemaRef ds:uri="dfad1cbb-fd1c-488b-bd73-1f9ea3c55754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3D8C5F4-6B83-4DA8-AF47-F2A185ACC71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D3869AE-0762-4BFF-8485-063E87CB8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ad1cbb-fd1c-488b-bd73-1f9ea3c55754"/>
    <ds:schemaRef ds:uri="a7cf4198-b797-4453-87d0-be6041f69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RN042461</vt:lpstr>
      <vt:lpstr>RN042462</vt:lpstr>
      <vt:lpstr>RN042463</vt:lpstr>
      <vt:lpstr>RN042464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IMP4.3 GW Quarterly Submission (Comparison - Carp 2)</dc:title>
  <dc:subject/>
  <dc:creator>Northern Territory Government</dc:creator>
  <cp:keywords/>
  <dc:description/>
  <cp:revision/>
  <dcterms:created xsi:type="dcterms:W3CDTF">2023-06-09T05:27:25Z</dcterms:created>
  <dcterms:modified xsi:type="dcterms:W3CDTF">2025-11-04T05:18:01Z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22900</vt:r8>
  </property>
  <property fmtid="{D5CDD505-2E9C-101B-9397-08002B2CF9AE}" pid="3" name="MediaServiceImageTags">
    <vt:lpwstr/>
  </property>
  <property fmtid="{D5CDD505-2E9C-101B-9397-08002B2CF9AE}" pid="4" name="ContentTypeId">
    <vt:lpwstr>0x01010025B7C0184582DF448A3F82C94BD0D198</vt:lpwstr>
  </property>
  <property fmtid="{D5CDD505-2E9C-101B-9397-08002B2CF9AE}" pid="5" name="Document Type0">
    <vt:lpwstr>196;#Datasheet|5bbde2a7-88e2-4a5d-95a8-3e2c6cb5d4d4</vt:lpwstr>
  </property>
  <property fmtid="{D5CDD505-2E9C-101B-9397-08002B2CF9AE}" pid="6" name="Document Status">
    <vt:lpwstr>80;#Draft|6f68910c-3bdd-4a14-8ded-00271f452133</vt:lpwstr>
  </property>
  <property fmtid="{D5CDD505-2E9C-101B-9397-08002B2CF9AE}" pid="7" name="Project Area">
    <vt:lpwstr>298;#Queensland|3a1e5d1d-6c4c-4b28-be3a-24ff6dce7699</vt:lpwstr>
  </property>
  <property fmtid="{D5CDD505-2E9C-101B-9397-08002B2CF9AE}" pid="8" name="_dlc_policyId">
    <vt:lpwstr>0x01010025B7C0184582DF448A3F82C94BD0D198|-1825189884</vt:lpwstr>
  </property>
  <property fmtid="{D5CDD505-2E9C-101B-9397-08002B2CF9AE}" pid="9" name="ItemRetentionFormula">
    <vt:lpwstr>&lt;formula id="Microsoft.Office.RecordsManagement.PolicyFeatures.Expiration.Formula.BuiltIn"&gt;&lt;number&gt;6&lt;/number&gt;&lt;property&gt;Modified&lt;/property&gt;&lt;propertyId&gt;28cf69c5-fa48-462a-b5cd-27b6f9d2bd5f&lt;/propertyId&gt;&lt;period&gt;months&lt;/period&gt;&lt;/formula&gt;</vt:lpwstr>
  </property>
</Properties>
</file>